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hidePivotFieldList="1"/>
  <mc:AlternateContent xmlns:mc="http://schemas.openxmlformats.org/markup-compatibility/2006">
    <mc:Choice Requires="x15">
      <x15ac:absPath xmlns:x15ac="http://schemas.microsoft.com/office/spreadsheetml/2010/11/ac" url="https://needucation.sharepoint.com/sites/msteams_0e14ff/Shared Documents/Grants/26-27 Budget Templates/"/>
    </mc:Choice>
  </mc:AlternateContent>
  <xr:revisionPtr revIDLastSave="0" documentId="8_{66778892-3FB1-480F-9735-89D100E90A8B}" xr6:coauthVersionLast="47" xr6:coauthVersionMax="47" xr10:uidLastSave="{00000000-0000-0000-0000-000000000000}"/>
  <bookViews>
    <workbookView xWindow="-120" yWindow="-120" windowWidth="29040" windowHeight="17520" firstSheet="1" activeTab="1" xr2:uid="{D53DE8D3-D9F6-4A1C-90C8-E0D09E42338E}"/>
  </bookViews>
  <sheets>
    <sheet name="INSTRUCTIONS" sheetId="7" r:id="rId1"/>
    <sheet name="TEMPLATE | BUDGET WORKSHEET" sheetId="5" r:id="rId2"/>
    <sheet name="EXAMPLE WORKSHEET" sheetId="1" r:id="rId3"/>
    <sheet name="Glossary" sheetId="3" r:id="rId4"/>
    <sheet name="Drop Down Menu Key"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G9" i="1"/>
  <c r="G10" i="1"/>
  <c r="G11" i="1"/>
  <c r="G12" i="1"/>
  <c r="G13" i="1"/>
  <c r="G14" i="1"/>
  <c r="G15" i="1"/>
  <c r="G16" i="1"/>
  <c r="G17" i="1"/>
  <c r="G18" i="1"/>
  <c r="G19" i="1"/>
  <c r="G20" i="1"/>
  <c r="G21" i="1"/>
  <c r="G22" i="1"/>
  <c r="G23" i="1"/>
  <c r="G24" i="1"/>
  <c r="G25" i="1"/>
  <c r="G26" i="1"/>
  <c r="G27" i="1"/>
  <c r="G7" i="1"/>
  <c r="B34" i="1"/>
  <c r="C34" i="1" s="1"/>
  <c r="B39" i="1"/>
  <c r="C39" i="1" s="1"/>
  <c r="B39" i="5"/>
  <c r="C39" i="5" s="1"/>
  <c r="B40" i="5"/>
  <c r="C40" i="5" s="1"/>
  <c r="B41" i="5"/>
  <c r="C41" i="5" s="1"/>
  <c r="B42" i="5"/>
  <c r="B43" i="5"/>
  <c r="C43" i="5" s="1"/>
  <c r="B44" i="5"/>
  <c r="C44" i="5" s="1"/>
  <c r="B45" i="5"/>
  <c r="C45" i="5" s="1"/>
  <c r="G34" i="1"/>
  <c r="G39" i="5"/>
  <c r="G8" i="5"/>
  <c r="G9" i="5"/>
  <c r="G10" i="5"/>
  <c r="G11" i="5"/>
  <c r="G12" i="5"/>
  <c r="G13" i="5"/>
  <c r="G14" i="5"/>
  <c r="G15" i="5"/>
  <c r="G16" i="5"/>
  <c r="G17" i="5"/>
  <c r="G18" i="5"/>
  <c r="G19" i="5"/>
  <c r="G20" i="5"/>
  <c r="G21" i="5"/>
  <c r="G22" i="5"/>
  <c r="G23" i="5"/>
  <c r="G24" i="5"/>
  <c r="G25" i="5"/>
  <c r="G26" i="5"/>
  <c r="G27" i="5"/>
  <c r="G28" i="5"/>
  <c r="G29" i="5"/>
  <c r="G30" i="5"/>
  <c r="G31" i="5"/>
  <c r="G32" i="5"/>
  <c r="G7" i="5"/>
  <c r="B46" i="5" l="1"/>
  <c r="C46" i="5" s="1"/>
  <c r="C42" i="5"/>
  <c r="G33" i="5"/>
  <c r="G37" i="5" l="1"/>
  <c r="G40" i="5" s="1"/>
  <c r="B36" i="1"/>
  <c r="C36" i="1" s="1"/>
  <c r="B37" i="1"/>
  <c r="C37" i="1" s="1"/>
  <c r="B33" i="1"/>
  <c r="B38" i="1"/>
  <c r="C38" i="1" s="1"/>
  <c r="G28" i="1" l="1"/>
  <c r="B35" i="1"/>
  <c r="C35" i="1" s="1"/>
  <c r="C33" i="1"/>
  <c r="B40" i="1" l="1"/>
  <c r="C40" i="1" s="1"/>
  <c r="G32" i="1"/>
  <c r="G35" i="1" s="1"/>
</calcChain>
</file>

<file path=xl/sharedStrings.xml><?xml version="1.0" encoding="utf-8"?>
<sst xmlns="http://schemas.openxmlformats.org/spreadsheetml/2006/main" count="276" uniqueCount="164">
  <si>
    <r>
      <t xml:space="preserve">INSTRUCTIONS: </t>
    </r>
    <r>
      <rPr>
        <b/>
        <sz val="18"/>
        <rFont val="Aptos Narrow"/>
        <family val="2"/>
        <scheme val="minor"/>
      </rPr>
      <t>Use the</t>
    </r>
    <r>
      <rPr>
        <b/>
        <sz val="18"/>
        <color rgb="FF0070C0"/>
        <rFont val="Aptos Narrow"/>
        <family val="2"/>
        <scheme val="minor"/>
      </rPr>
      <t xml:space="preserve"> State CTE Grant</t>
    </r>
    <r>
      <rPr>
        <b/>
        <sz val="18"/>
        <rFont val="Aptos Narrow"/>
        <family val="2"/>
        <scheme val="minor"/>
      </rPr>
      <t xml:space="preserve"> Budget Template worksheet to gather and prepare the necessary information to enable quick and easy entry into the GMS  Budget. Add rows as needed. </t>
    </r>
    <r>
      <rPr>
        <b/>
        <sz val="18"/>
        <color rgb="FFFF0000"/>
        <rFont val="Aptos Narrow"/>
        <family val="2"/>
        <scheme val="minor"/>
      </rPr>
      <t xml:space="preserve">Review the "Example Worksheet" for a sample completed budget. </t>
    </r>
  </si>
  <si>
    <t xml:space="preserve">On the bottom of this page click on the second worksheet Tab titled "TEMPLATE | Budget Worksheet" </t>
  </si>
  <si>
    <t xml:space="preserve">Step 1: </t>
  </si>
  <si>
    <t xml:space="preserve">Step 2: </t>
  </si>
  <si>
    <t xml:space="preserve">Enter your LEA's Name and total State Grant allocation in cells I3 and I4. </t>
  </si>
  <si>
    <t xml:space="preserve">Step 3: </t>
  </si>
  <si>
    <t xml:space="preserve">Use one row per expenditure and provide required detail.  Use the drop down menus for selecting the reVISION Element Alignment, Function Code, and Object Code (this will streamline things when you enter your budget into GMS). </t>
  </si>
  <si>
    <t>Note: the drop down arrow will appear when you click into a cell. Once it appears, click on the arrow to see the full menu.</t>
  </si>
  <si>
    <t xml:space="preserve">Note: Each row should align with only one object code. Use multiple rows (e.g., one row for Salaries - 100s, one row for Benefits - 200s), as needed. Be sure to confirm the formulas are accurate after inserting an additional row. </t>
  </si>
  <si>
    <t xml:space="preserve">Step 4: </t>
  </si>
  <si>
    <t xml:space="preserve">(OPTIONAL) If claiming indirect or administrative costs, max 5% of grant award (less capital assets), enter the total amount at the bottom of the worksheet. If not claiming, leave blank or enter $0.00. </t>
  </si>
  <si>
    <t xml:space="preserve">Step 5: </t>
  </si>
  <si>
    <t xml:space="preserve">Review the difference between your total allocation and the expenditures within your budget to ensure adequate funding. Adjust as needed. </t>
  </si>
  <si>
    <t xml:space="preserve">NOTE: Do not modify this Budget Workbook or the Budget  Worksheet Teamplate (no added Tabs or Columns). No alterations or modifications will be reviewd or accepted. Rows for indivudal expenses can be added to the Buget Worksheet if needed. </t>
  </si>
  <si>
    <t>State CTE Grant - Budget Worksheet</t>
  </si>
  <si>
    <t>2026-2027</t>
  </si>
  <si>
    <t>Applicant/Subrecipient Name</t>
  </si>
  <si>
    <t xml:space="preserve">Enter State CTE Grant Allocation </t>
  </si>
  <si>
    <t>Expenditure Detail</t>
  </si>
  <si>
    <t>reVISION Alignment</t>
  </si>
  <si>
    <t>Expense Details</t>
  </si>
  <si>
    <t xml:space="preserve">Coding </t>
  </si>
  <si>
    <r>
      <t xml:space="preserve">Name of Item/Expense
</t>
    </r>
    <r>
      <rPr>
        <sz val="10"/>
        <color theme="1"/>
        <rFont val="Century Gothic"/>
        <family val="2"/>
      </rPr>
      <t xml:space="preserve">(Identify allowable expenditure, </t>
    </r>
    <r>
      <rPr>
        <u/>
        <sz val="10"/>
        <color theme="1"/>
        <rFont val="Century Gothic"/>
        <family val="2"/>
      </rPr>
      <t>one</t>
    </r>
    <r>
      <rPr>
        <sz val="10"/>
        <color theme="1"/>
        <rFont val="Century Gothic"/>
        <family val="2"/>
      </rPr>
      <t xml:space="preserve"> per each line) </t>
    </r>
  </si>
  <si>
    <r>
      <t xml:space="preserve">Description
</t>
    </r>
    <r>
      <rPr>
        <sz val="10"/>
        <color theme="1"/>
        <rFont val="Century Gothic"/>
        <family val="2"/>
      </rPr>
      <t xml:space="preserve">(Include a detailed description of expenditure and itemized costs, as applicable) </t>
    </r>
  </si>
  <si>
    <r>
      <t xml:space="preserve">reVISION Element 
</t>
    </r>
    <r>
      <rPr>
        <sz val="11"/>
        <color theme="1"/>
        <rFont val="Century Gothic"/>
        <family val="2"/>
      </rPr>
      <t>(as identified through your reVISION Action Steps)</t>
    </r>
    <r>
      <rPr>
        <b/>
        <sz val="11"/>
        <color theme="1"/>
        <rFont val="Century Gothic"/>
        <family val="2"/>
      </rPr>
      <t xml:space="preserve"> </t>
    </r>
  </si>
  <si>
    <r>
      <t>reVISION Justification</t>
    </r>
    <r>
      <rPr>
        <sz val="11"/>
        <color theme="1"/>
        <rFont val="Century Gothic"/>
        <family val="2"/>
      </rPr>
      <t xml:space="preserve">
</t>
    </r>
    <r>
      <rPr>
        <sz val="10"/>
        <color theme="1"/>
        <rFont val="Century Gothic"/>
        <family val="2"/>
      </rPr>
      <t>(Provide a brief justification for expenditure based on and referencing reVISION outcomes and Action Steps.)</t>
    </r>
  </si>
  <si>
    <r>
      <t xml:space="preserve">Amount
</t>
    </r>
    <r>
      <rPr>
        <sz val="10"/>
        <color theme="1"/>
        <rFont val="Century Gothic"/>
        <family val="2"/>
      </rPr>
      <t>(Estimated Cost Per Item)</t>
    </r>
  </si>
  <si>
    <t>Quantity</t>
  </si>
  <si>
    <t>Total</t>
  </si>
  <si>
    <t>Function Code</t>
  </si>
  <si>
    <t>Object Code</t>
  </si>
  <si>
    <t>SUBTOTAL EXPENDITURES</t>
  </si>
  <si>
    <r>
      <t xml:space="preserve"> (OPTIONAL) INDIRECT COSTS
</t>
    </r>
    <r>
      <rPr>
        <sz val="10"/>
        <color theme="1"/>
        <rFont val="Century Gothic"/>
        <family val="2"/>
      </rPr>
      <t xml:space="preserve">Maximum of 5% of Grant Award less Capital Assets. Refer to the Glossary for more information.  </t>
    </r>
  </si>
  <si>
    <t xml:space="preserve">(Leave blank or enter $0.00 if not claiming) </t>
  </si>
  <si>
    <t xml:space="preserve">TOTAL </t>
  </si>
  <si>
    <t>Percent</t>
  </si>
  <si>
    <t>100 - Salaries</t>
  </si>
  <si>
    <t>State CTE Allocation</t>
  </si>
  <si>
    <t>200 - Employee Benefits</t>
  </si>
  <si>
    <t>Difference</t>
  </si>
  <si>
    <t>300 - Professional &amp; Technical Services</t>
  </si>
  <si>
    <t>400/500 - Other Purchased Services</t>
  </si>
  <si>
    <t>600 - Supplies</t>
  </si>
  <si>
    <t>700 - Capital Assets</t>
  </si>
  <si>
    <t xml:space="preserve">900 - Other Items: </t>
  </si>
  <si>
    <t>TOTAL:</t>
  </si>
  <si>
    <r>
      <rPr>
        <b/>
        <sz val="18"/>
        <color theme="8" tint="0.39997558519241921"/>
        <rFont val="Century Gothic"/>
        <family val="2"/>
      </rPr>
      <t>EXAMPLE</t>
    </r>
    <r>
      <rPr>
        <b/>
        <sz val="18"/>
        <color theme="0"/>
        <rFont val="Century Gothic"/>
        <family val="2"/>
      </rPr>
      <t xml:space="preserve"> State CTE Grant - Budget Worksheet</t>
    </r>
  </si>
  <si>
    <t>Sample LEA</t>
  </si>
  <si>
    <t>NCE Conference Registration</t>
  </si>
  <si>
    <t xml:space="preserve">Registration costs for 7 CTE faculty members to attend the 2026 NCE Conference in Kearney, NE. </t>
  </si>
  <si>
    <t xml:space="preserve">Recruitment, Retention, and Training </t>
  </si>
  <si>
    <t xml:space="preserve">Based on our reVISION outcomes, supporting educators to attend CTE-related PD was identified as an action step. </t>
  </si>
  <si>
    <t xml:space="preserve">11 - Professional Development </t>
  </si>
  <si>
    <t>NCE Conference Travel Expenses</t>
  </si>
  <si>
    <t>Personal car mileage, hotel charges, meal reimbursement for 7 CTE faculty to attend the 2026 NCE Conference. 
Estimated Expenses Include: 
Hotel @ approximately 120/night for 2 nights = $240/each
Mileage @ approximately $75/each 
Meal Reimbursement @ GSA Rate, approximately $68/day</t>
  </si>
  <si>
    <t xml:space="preserve">Professional Development Conference Registration </t>
  </si>
  <si>
    <t xml:space="preserve">Professional learning events for CTE educators. Potential conferences may include: ACTE Vision, CASE, NSCA, and NETA. 
Average registration costs are approximately $300/event.  
Conference selection will be based on teacher requests, first come, first served. </t>
  </si>
  <si>
    <t>Career Development</t>
  </si>
  <si>
    <t xml:space="preserve">Professional learning for CTE educators and administrators was a key action step identified throughout our reVISION process. </t>
  </si>
  <si>
    <t xml:space="preserve">Professional Development Conference Travel Expenses </t>
  </si>
  <si>
    <t>Personal car and mileage, hotel charges, commercial flights, meal reimbursement for CTE professional learning events. 
Estimated Expenses Include: 
Hotel @ approximately 120/night for 2 nights = $240/each
Mileage @ approximately $75/each
Commercial Airfare @ approximately $500
Meal Reimbursement @ GSA Rate, approximately $90/each</t>
  </si>
  <si>
    <t xml:space="preserve">Career Development Day Speaker Fees </t>
  </si>
  <si>
    <t>Speaker fee of $100/speaker for their presentation at the ESU 9 Career Development Day.</t>
  </si>
  <si>
    <t xml:space="preserve">Throughout reVISION we identified the need to enhance our consortium-wide career development opportunities. This was outlined as an Action Step. </t>
  </si>
  <si>
    <t>02 - Career Development</t>
  </si>
  <si>
    <t xml:space="preserve">Career Development Day Stipends </t>
  </si>
  <si>
    <t xml:space="preserve">Stipends at $150/day for teachers to help plan the Career Development Day outside of their contract time.  </t>
  </si>
  <si>
    <t xml:space="preserve">Throughout reVISION we identified the need to enhance our consortium-wide career development opportunities by planning a career development day. </t>
  </si>
  <si>
    <t>Nebraska FCCLA Jackets</t>
  </si>
  <si>
    <t xml:space="preserve">FCCLA Jackets for $85/each for local Chapter. Jackets will be used multiple years for members needing them.  </t>
  </si>
  <si>
    <t>Student Performance</t>
  </si>
  <si>
    <t xml:space="preserve">Through reVISION, financial barriers were identified regarding student participation in CTSOs.  Providing CTSO jackets and uniforms removes barriers for students otherwise unable to participate in the organizations. Participating in a CTSO provides practice and experience which enhances their performance and preparation for their careers. This aligns with our Action Step of supporting the recruitment and participation of CTSO members. </t>
  </si>
  <si>
    <t>19 - Student Organizations (CTSOs)</t>
  </si>
  <si>
    <t>SkillsUSA Conference Registration</t>
  </si>
  <si>
    <t>Student conference registration costs at $80/member for approximately 20 members.</t>
  </si>
  <si>
    <t xml:space="preserve">Through reVISION, financial barriers were identified as an Action Step regarding student participation in CTSOs.  Providing CTSO conference registration costs  removes barriers of student’s otherwise unable to participate in the organizations. Participating in a CTSO provides practice and experience which enhances their performance and preparation for their careers. </t>
  </si>
  <si>
    <t xml:space="preserve">Human Sciences &amp; Education instructional materials </t>
  </si>
  <si>
    <t>Instructional Materials Pack includes: Reality Works Child Care Career Scenario Cards, Leadership Soft Skill Scenario Cards, Employability Soft Skill Scenario Cards, Child Care Center Design Kit, CDA Scenario Infant/Toddler Scenario Cards</t>
  </si>
  <si>
    <t xml:space="preserve">Size, Scope, and Quality </t>
  </si>
  <si>
    <t xml:space="preserve">Growing Education &amp; Training programs was an Action Step identified through reVISION as an area of emphasis and programs to grow. These resources will support  adding a new Education and Training program of study. </t>
  </si>
  <si>
    <t xml:space="preserve">07 - Modernize Programs </t>
  </si>
  <si>
    <t>Career Academy Coordinator Salary</t>
  </si>
  <si>
    <t xml:space="preserve">Salary and benefits for .25 FTE Coordinator. 
Estimated services: 
.25 FTE Salary  = $24,000.00
</t>
  </si>
  <si>
    <t xml:space="preserve">Through reVISION stakeholder engagement an Action  Step of adding a part-time Career Academy coordinator to increase regional collaboration was identified. </t>
  </si>
  <si>
    <t xml:space="preserve">10 - Partnerships (business and education) </t>
  </si>
  <si>
    <t>Career Academy Coordinator Benefits</t>
  </si>
  <si>
    <t>Salary and benefits for .25 FTE Coordinator. 
Estimated services: 
.25 FTE Benefits = $1,500.00</t>
  </si>
  <si>
    <t xml:space="preserve">Through reVISION stakeholder engagement an Action Step of adding a part-time Career Academy coordinator to increase regional collaboration was identified. </t>
  </si>
  <si>
    <t>SawStop 10"</t>
  </si>
  <si>
    <t>Industry grade Saw Stop 10" Cabinet Saw with 52" Industrial grade T-Glide Fence</t>
  </si>
  <si>
    <t xml:space="preserve">The STS programs were identified as needing upgraded industry-standard equipment through reVISION. This Saw Stop will be used to upgrade program equipment. </t>
  </si>
  <si>
    <t>Apple Mac Mini Computer</t>
  </si>
  <si>
    <t>2024 Mac mini Desktop Computer with M4 chip with 10‑core CPU and 10‑core GPU</t>
  </si>
  <si>
    <t>Through the reVISION process, our Technology programs were identified as needing upgraded, industry-standard equipment to support student learning and align with current professional tools. This aligns with our Action Step of integrating current industry-standard hardware and software to enhance student learning and career readiness in digital media fields.</t>
  </si>
  <si>
    <t>NSF Certified® Commercial Series 8 Quart Bowl Lift Stand Mixer - White</t>
  </si>
  <si>
    <t>Industry grade KitchenAid countertop mixer.</t>
  </si>
  <si>
    <t xml:space="preserve">Through reVISION the desired state is to maintain industry standard equipment for our CTE programs. This purchase would allow for our students to better hone skills with industry standard equipment in the kitchen industry. </t>
  </si>
  <si>
    <t>Hotronix® Cap Heat Press</t>
  </si>
  <si>
    <t xml:space="preserve">Stalls Cap Heat Press for customization of baseball caps, fan wear, spirit wear and more for School Based Enterprise. </t>
  </si>
  <si>
    <t xml:space="preserve">Work-Based Learning </t>
  </si>
  <si>
    <t xml:space="preserve">Through reVISION the desired state is to incorporate more WBL opportunities into our program.  This purchase would allow us to add a new School Based Enterpriese run by students and aligned with CTE coursework. </t>
  </si>
  <si>
    <t>03 - Expand Use of Technology</t>
  </si>
  <si>
    <t>Sheep Hearts</t>
  </si>
  <si>
    <t>Formalin Preserved Sheep Hearts, Plain, Pail of 10</t>
  </si>
  <si>
    <t xml:space="preserve">Through the reVision process, our action steps are to purposefully reflect on our coursework and student experiences to further student leaving opportunities and align the opportunities with H3 (High Skill, high wage, and high demand). Sheep hearts are used for the dissection in the cardiovascular unit of the Introduction to Health Science class. During the dissection, students can identify and trace blood flow through the atria, ventricles, and blood vessels expanding their knowledge of the cardiovascular system.
</t>
  </si>
  <si>
    <t xml:space="preserve">05 - Increase Student Achievement </t>
  </si>
  <si>
    <t xml:space="preserve">Teacher Technical Skill Development Externship Stipends </t>
  </si>
  <si>
    <t xml:space="preserve">Teacher Externship Days - Per District Stipend Policy, teachers will receive $150/day.  Budgeting for 20 teachers. </t>
  </si>
  <si>
    <t>Local Workforce Alignment</t>
  </si>
  <si>
    <t xml:space="preserve">Through reVISION an Action Step was developed relative to the need for educator upskilling in authentic business settings to increase the number of CTE opportunities learners.   </t>
  </si>
  <si>
    <r>
      <rPr>
        <sz val="11"/>
        <rFont val="Century Gothic"/>
        <family val="2"/>
      </rPr>
      <t>Career Development Modules</t>
    </r>
    <r>
      <rPr>
        <sz val="11"/>
        <color rgb="FFFF0000"/>
        <rFont val="Century Gothic"/>
        <family val="2"/>
      </rPr>
      <t xml:space="preserve"> </t>
    </r>
  </si>
  <si>
    <t xml:space="preserve">Purchase a one-year license for a new middle school career development module curriculum and instructional materials. </t>
  </si>
  <si>
    <t xml:space="preserve">Throughout reVISION an Action Step was developed to enhance middle school career development programming. </t>
  </si>
  <si>
    <t xml:space="preserve">Academic Integration Teacher Off-Contract Stipends </t>
  </si>
  <si>
    <t xml:space="preserve">Teacher stipends for off-contract time to co-plan the integration of math into CTE courses in an effort to increase CTE Concentrator math outcomes. Per District Stipend Policy, teachers will receive $150/day for 3 days. A total of 6 teachers will be involved. ($150x3 = $450. $450x6 = $2700)  </t>
  </si>
  <si>
    <t xml:space="preserve">Through the data analysis in the reVISION process, an Action Step was developed to better support the integration of math within CTE to increase CTE student outcomes. </t>
  </si>
  <si>
    <t>06 - Integrating Academic Skills into CTE</t>
  </si>
  <si>
    <t>Consultant Fee</t>
  </si>
  <si>
    <t xml:space="preserve">WBL Consultant at a rate of @ $500 a day for a three day engagement. </t>
  </si>
  <si>
    <t>The need to develop a Work-Based Learning system in our district became apparent during the reVISION process.  The district plans to engage a WBL consultant to conduct a comprehensive review of the district’s scheduling structure and graduation credit requirements to identify opportunities for embedding WBL experiences into the academic calendar as part of year 1 in our district's Action Steps.  </t>
  </si>
  <si>
    <t>21 - Work-based Learning</t>
  </si>
  <si>
    <t>Canon Professional Camcorder</t>
  </si>
  <si>
    <t xml:space="preserve">Industry standard recording equipment: Cannon XA60 Professional UHD 4K Camcorder and Canon BP-820 Lithium-Ion Single Battery Pack
</t>
  </si>
  <si>
    <t xml:space="preserve">Through reVISION upgrading equipment for the Broadcast Journalism course within Communication &amp; Information Systems was identified as a need and Action Step. </t>
  </si>
  <si>
    <r>
      <rPr>
        <b/>
        <sz val="11"/>
        <color rgb="FF000000"/>
        <rFont val="Century Gothic"/>
        <family val="2"/>
      </rPr>
      <t xml:space="preserve"> (OPTIONAL) INDIRECT COSTS
</t>
    </r>
    <r>
      <rPr>
        <sz val="10"/>
        <color rgb="FF000000"/>
        <rFont val="Century Gothic"/>
        <family val="2"/>
      </rPr>
      <t xml:space="preserve">Maximum of 5% of Grant Award less Capital Assets. Refer to the Glossary for more information.  </t>
    </r>
  </si>
  <si>
    <t>Term</t>
  </si>
  <si>
    <t>Description/Definition</t>
  </si>
  <si>
    <t>Administrative Costs</t>
  </si>
  <si>
    <t>Administrative expenditures are limited to 5% of the total budget and can be utilized for meeting general requirements of administering the grant (financial management). 
Indirect costs are capped at 5%. Additionally, administration fees must be included within the 5%. Combined, this amount cannot exceed the 5% cap.</t>
  </si>
  <si>
    <t xml:space="preserve">This is one of the six reVISION Elements. Career development should be a systematic process that starts with a broad understanding of what the world of work is and what is required to be successful in a career. Career development should narrow as learners move through middle school, secondary, and postsecondary education as they get to know their strengths and interests, explore how different jobs connect with those interests, and build career planning and management skills. Visit the reVISION Workbook for more information. </t>
  </si>
  <si>
    <t>CTE  Administrators' Guide</t>
  </si>
  <si>
    <r>
      <t xml:space="preserve">This is the trusted one-stop shop for all things related to administering CTE programs, including the Perkins and State CTE Grant. 
</t>
    </r>
    <r>
      <rPr>
        <sz val="11"/>
        <color theme="3" tint="0.249977111117893"/>
        <rFont val="Century Gothic"/>
        <family val="2"/>
      </rPr>
      <t>https://www.education.ne.gov/nce/cte-grants/</t>
    </r>
  </si>
  <si>
    <t xml:space="preserve">Indirect Costs
</t>
  </si>
  <si>
    <r>
      <t xml:space="preserve">Indirect costs represent Costs incurred to support the overall operations of an organization. 
</t>
    </r>
    <r>
      <rPr>
        <b/>
        <sz val="10"/>
        <color rgb="FF000000"/>
        <rFont val="Century Gothic"/>
        <family val="2"/>
      </rPr>
      <t xml:space="preserve">If indirect costs were claimed on any other Federal Grant in the grant year, they must also be claimed for the Perkins Grant in that same year. </t>
    </r>
    <r>
      <rPr>
        <sz val="10"/>
        <color rgb="FF000000"/>
        <rFont val="Century Gothic"/>
        <family val="2"/>
      </rPr>
      <t xml:space="preserve"> 
Perkins grant indirect costs are capped at 5%. Additionally, administration fees must be</t>
    </r>
    <r>
      <rPr>
        <b/>
        <sz val="10"/>
        <color rgb="FF000000"/>
        <rFont val="Century Gothic"/>
        <family val="2"/>
      </rPr>
      <t xml:space="preserve"> included within the 5%</t>
    </r>
    <r>
      <rPr>
        <sz val="10"/>
        <color rgb="FF000000"/>
        <rFont val="Century Gothic"/>
        <family val="2"/>
      </rPr>
      <t xml:space="preserve">. Combined, this amount cannot exceed the 5% cap.  
If the budget includes equipment (capital outlay), this amount will be subtracted from the amount allowable for indirect costs as required by law.  
E.g., $20,000 budget. $10,000 in Capital Assets. $500 allowed for indirect costs. </t>
    </r>
  </si>
  <si>
    <t xml:space="preserve">This is one of the six reVISION Elements. High-quality CTE programs are aligned to the needs of the future workforce. This element of the reVISION needs assessment examines CTE program alignment with local, state, regional, or Tribal in-demand industry sectors identified by the state or local workforce development board or local education or market needs not identified in the State or local workforce development boards.  Results from reVISION regarding this element will look at how different resources are used to determine which CTE programs of study are made available for students. Visit the reVISION Workbook for more information. </t>
  </si>
  <si>
    <t>Object Code Descriptions</t>
  </si>
  <si>
    <r>
      <rPr>
        <sz val="10"/>
        <color rgb="FF000000"/>
        <rFont val="Century Gothic"/>
        <family val="2"/>
      </rPr>
      <t xml:space="preserve">Major Object Code – Identifies the object of expenditures for each activity. Budgets will be submitted using major object codes.  Major object codes are: 
100 – Salaries 
200 - Employee Benefits
300 - Purchased Professional and Technical Services
400 - Purchased Property Services
500 – Other Purchased Services
600 – Supplies
700 – Property/Capital
Be sure to check the most current </t>
    </r>
    <r>
      <rPr>
        <b/>
        <sz val="10"/>
        <color rgb="FF000000"/>
        <rFont val="Century Gothic"/>
        <family val="2"/>
      </rPr>
      <t>School District Master Code List – BY FUND</t>
    </r>
    <r>
      <rPr>
        <sz val="10"/>
        <color rgb="FF000000"/>
        <rFont val="Century Gothic"/>
        <family val="2"/>
      </rPr>
      <t xml:space="preserve"> at: </t>
    </r>
    <r>
      <rPr>
        <sz val="10"/>
        <color rgb="FF215C98"/>
        <rFont val="Century Gothic"/>
        <family val="2"/>
      </rPr>
      <t>https://www.education.ne.gov/fos/annual-financial-report-school-district/</t>
    </r>
  </si>
  <si>
    <t xml:space="preserve">This is one of the six reVISION Elements. This element of reVISION examines the educator workforce in your programs. This is not just about teachers, instructors, and faculty, but also includes specialized instructional support personnel, paraprofessionals, and school counselors and advisement professionals. Visit the reVISION Workbook for more information. </t>
  </si>
  <si>
    <t>reVISION</t>
  </si>
  <si>
    <r>
      <t xml:space="preserve">The Nebraska Department of Education’s reVISION process has played a key role in advancing and modernizing CTE across the state. Through this comprehensive local needs assessment process, schools are empowered to take a close look at their current CTE programs, identify opportunities for growth, and align more closely with the needs of today’s learners and tomorrow’s workforce. By fostering stronger connections between education and industry, reVISION helps ensure Nebraska students are prepared to thrive in a rapidly evolving economy. Visit </t>
    </r>
    <r>
      <rPr>
        <sz val="10"/>
        <color rgb="FF0070C0"/>
        <rFont val="Century Gothic"/>
        <family val="2"/>
      </rPr>
      <t xml:space="preserve">https://www.education.ne.gov/nce/revision/ for more information. </t>
    </r>
  </si>
  <si>
    <t>Salaries and Benefits</t>
  </si>
  <si>
    <r>
      <rPr>
        <sz val="10"/>
        <color rgb="FF000000"/>
        <rFont val="Century Gothic"/>
        <family val="2"/>
      </rPr>
      <t xml:space="preserve">Salaries and wages of employees chargeable to more than one grant program or other cost objective must be supported by time distribution records and
charges to Federal awards for salaries and benefits must be based on records that accurately </t>
    </r>
    <r>
      <rPr>
        <b/>
        <sz val="10"/>
        <color rgb="FF000000"/>
        <rFont val="Century Gothic"/>
        <family val="2"/>
      </rPr>
      <t xml:space="preserve">reflect the work performed.
</t>
    </r>
  </si>
  <si>
    <t xml:space="preserve">This is one of the six reVISION Elements. Providing a high-quality CTE experience should be the goal of every Nebraska CTE program. This element of the needs assessment examines CTE program quality by describing how local CTE programs are sufficient in size, scope, and quality to meet the needs of all students and the progress toward implementing these high-quality programs of study. Visit the reVISION Workbook for more information. </t>
  </si>
  <si>
    <t xml:space="preserve">This is one of the six reVISION Elements. High-quality CTE is quality education that contributes to both the technical and academic preparation of all learners. Perkins V requires this reVISION needs assessment to include an evaluation of student performance including special populations and each subgroup identified in the law. The needs assessment must contain an evaluation of CTE Concentrators’ performance on each of the core performance indicators. Visit the reVISION Workbook for more information. </t>
  </si>
  <si>
    <t xml:space="preserve">Time and Effort Documentation </t>
  </si>
  <si>
    <r>
      <rPr>
        <sz val="10"/>
        <color rgb="FF000000"/>
        <rFont val="Century Gothic"/>
        <family val="2"/>
      </rPr>
      <t xml:space="preserve">Time and Effort documentation may be requested for review. Requested documentation should provide a record specifying the amount, purpose, source of the funding and include signed time and effort reports, payroll registers or canceled checks providing proof of payment to employee.
Time and Effort Templates are located on the Grants Management Fiscal Monitoring webpage: </t>
    </r>
    <r>
      <rPr>
        <sz val="10"/>
        <color rgb="FF215C98"/>
        <rFont val="Century Gothic"/>
        <family val="2"/>
      </rPr>
      <t xml:space="preserve"> https://www.education.ne.gov/nce/revision/
</t>
    </r>
    <r>
      <rPr>
        <sz val="10"/>
        <color rgb="FF000000"/>
        <rFont val="Century Gothic"/>
        <family val="2"/>
      </rPr>
      <t>For detailed instructions, download the Fact Sheet at:</t>
    </r>
    <r>
      <rPr>
        <sz val="10"/>
        <color rgb="FF215C98"/>
        <rFont val="Century Gothic"/>
        <family val="2"/>
      </rPr>
      <t xml:space="preserve"> https://www.education.ne.gov/wp-content/uploads/2024/10/Fact-Sheet-Time-Effort_10.16.2024.pdf</t>
    </r>
  </si>
  <si>
    <t xml:space="preserve">This is one of the six reVISION Elements. This element focuses on the status of providing meaningful work-based learning experiences for all students. Work-based learning is an educational strategy that provides students a setting where they can enhance their learning, explore career options, and demonstrate their academic, technical, and career readiness skills in authentic workplace settings. Visit the reVISION Workbook for more information. </t>
  </si>
  <si>
    <t>Likely Back-Up Documents Needed</t>
  </si>
  <si>
    <t>Function Codes</t>
  </si>
  <si>
    <t>01 - Administration (limited to 5%)</t>
  </si>
  <si>
    <t>04 - Expanded Learning Opportunities</t>
  </si>
  <si>
    <t>08 - New CTE Course Development</t>
  </si>
  <si>
    <t>09 - Nontraditional Training and Support</t>
  </si>
  <si>
    <t>12 - Program Evaluation</t>
  </si>
  <si>
    <t>13 - School and Academic Counseling</t>
  </si>
  <si>
    <t>14 - Secondary/Postsecondary Linkages</t>
  </si>
  <si>
    <t xml:space="preserve">15 - Special Populations </t>
  </si>
  <si>
    <t xml:space="preserve">16 - Stakeholder Engagement </t>
  </si>
  <si>
    <t>17 - Strengthen Academic Skills</t>
  </si>
  <si>
    <t>18 - Strengthen Technical Skills</t>
  </si>
  <si>
    <t xml:space="preserve">20 - Upgrade Equipment </t>
  </si>
  <si>
    <t>900 - Other Items:</t>
  </si>
  <si>
    <t>Used to classify transactions that are not properly recorded as expenditures/expenses but require control and reporting by the ESU.</t>
  </si>
  <si>
    <t>Elements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</si>
</sst>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4">
    <font>
      <sz val="11"/>
      <color theme="1"/>
      <name val="Aptos Narrow"/>
      <family val="2"/>
      <scheme val="minor"/>
    </font>
    <font>
      <sz val="11"/>
      <color theme="1"/>
      <name val="Century Gothic"/>
      <family val="2"/>
    </font>
    <font>
      <b/>
      <sz val="11"/>
      <color theme="1"/>
      <name val="Century Gothic"/>
      <family val="2"/>
    </font>
    <font>
      <sz val="10"/>
      <color theme="1"/>
      <name val="Century Gothic"/>
      <family val="2"/>
    </font>
    <font>
      <b/>
      <sz val="10"/>
      <color theme="1"/>
      <name val="Century Gothic"/>
      <family val="2"/>
    </font>
    <font>
      <b/>
      <sz val="14"/>
      <color theme="0"/>
      <name val="Century Gothic"/>
      <family val="2"/>
    </font>
    <font>
      <sz val="14"/>
      <color theme="1"/>
      <name val="Century Gothic"/>
      <family val="2"/>
    </font>
    <font>
      <b/>
      <sz val="16"/>
      <color theme="0"/>
      <name val="Century Gothic"/>
      <family val="2"/>
    </font>
    <font>
      <b/>
      <sz val="18"/>
      <color theme="0"/>
      <name val="Century Gothic"/>
      <family val="2"/>
    </font>
    <font>
      <b/>
      <i/>
      <sz val="11"/>
      <color theme="1"/>
      <name val="Century Gothic"/>
      <family val="2"/>
    </font>
    <font>
      <b/>
      <sz val="14"/>
      <color theme="1"/>
      <name val="Century Gothic"/>
      <family val="2"/>
    </font>
    <font>
      <i/>
      <sz val="11"/>
      <color theme="1"/>
      <name val="Century Gothic"/>
      <family val="2"/>
    </font>
    <font>
      <b/>
      <sz val="18"/>
      <color theme="8" tint="0.39997558519241921"/>
      <name val="Century Gothic"/>
      <family val="2"/>
    </font>
    <font>
      <b/>
      <i/>
      <sz val="14"/>
      <color theme="1"/>
      <name val="Century Gothic"/>
      <family val="2"/>
    </font>
    <font>
      <i/>
      <sz val="14"/>
      <color theme="1"/>
      <name val="Century Gothic"/>
      <family val="2"/>
    </font>
    <font>
      <sz val="14"/>
      <color theme="5"/>
      <name val="Century Gothic"/>
      <family val="2"/>
    </font>
    <font>
      <i/>
      <sz val="14"/>
      <color theme="5"/>
      <name val="Century Gothic"/>
      <family val="2"/>
    </font>
    <font>
      <b/>
      <i/>
      <sz val="14"/>
      <color theme="5"/>
      <name val="Century Gothic"/>
      <family val="2"/>
    </font>
    <font>
      <b/>
      <sz val="14"/>
      <color theme="0"/>
      <name val="Aptos Narrow"/>
      <family val="2"/>
      <scheme val="minor"/>
    </font>
    <font>
      <b/>
      <sz val="10"/>
      <color theme="0" tint="-0.499984740745262"/>
      <name val="Century Gothic"/>
      <family val="2"/>
    </font>
    <font>
      <sz val="10"/>
      <color theme="0" tint="-0.499984740745262"/>
      <name val="Century Gothic"/>
      <family val="2"/>
    </font>
    <font>
      <sz val="11"/>
      <color theme="0" tint="-0.499984740745262"/>
      <name val="Century Gothic"/>
      <family val="2"/>
    </font>
    <font>
      <b/>
      <i/>
      <sz val="11"/>
      <color theme="5"/>
      <name val="Century Gothic"/>
      <family val="2"/>
    </font>
    <font>
      <sz val="11"/>
      <color theme="5"/>
      <name val="Century Gothic"/>
      <family val="2"/>
    </font>
    <font>
      <b/>
      <sz val="12"/>
      <color theme="1"/>
      <name val="Century Gothic"/>
      <family val="2"/>
    </font>
    <font>
      <sz val="12"/>
      <color theme="1"/>
      <name val="Century Gothic"/>
      <family val="2"/>
    </font>
    <font>
      <sz val="11"/>
      <color theme="1"/>
      <name val="Aptos Narrow"/>
      <family val="2"/>
      <scheme val="minor"/>
    </font>
    <font>
      <b/>
      <sz val="16"/>
      <name val="Century Gothic"/>
      <family val="2"/>
    </font>
    <font>
      <b/>
      <sz val="18"/>
      <color rgb="FFFF0000"/>
      <name val="Aptos Narrow"/>
      <family val="2"/>
      <scheme val="minor"/>
    </font>
    <font>
      <b/>
      <sz val="18"/>
      <name val="Aptos Narrow"/>
      <family val="2"/>
      <scheme val="minor"/>
    </font>
    <font>
      <b/>
      <sz val="14"/>
      <color theme="1"/>
      <name val="Aptos Narrow"/>
      <family val="2"/>
      <scheme val="minor"/>
    </font>
    <font>
      <sz val="14"/>
      <color theme="1"/>
      <name val="Aptos Narrow"/>
      <family val="2"/>
      <scheme val="minor"/>
    </font>
    <font>
      <b/>
      <sz val="12"/>
      <color theme="1"/>
      <name val="Aptos Narrow"/>
      <family val="2"/>
      <scheme val="minor"/>
    </font>
    <font>
      <i/>
      <sz val="14"/>
      <color theme="1"/>
      <name val="Aptos Narrow"/>
      <family val="2"/>
      <scheme val="minor"/>
    </font>
    <font>
      <sz val="10"/>
      <color rgb="FF000000"/>
      <name val="Century Gothic"/>
      <family val="2"/>
    </font>
    <font>
      <b/>
      <sz val="10"/>
      <color rgb="FF000000"/>
      <name val="Century Gothic"/>
      <family val="2"/>
    </font>
    <font>
      <b/>
      <sz val="11"/>
      <color rgb="FF000000"/>
      <name val="Century Gothic"/>
      <family val="2"/>
    </font>
    <font>
      <u/>
      <sz val="10"/>
      <color theme="1"/>
      <name val="Century Gothic"/>
      <family val="2"/>
    </font>
    <font>
      <sz val="10"/>
      <name val="Century Gothic"/>
      <family val="2"/>
    </font>
    <font>
      <b/>
      <sz val="10"/>
      <name val="Century Gothic"/>
      <family val="2"/>
    </font>
    <font>
      <b/>
      <sz val="11"/>
      <color theme="0"/>
      <name val="Century Gothic"/>
      <family val="2"/>
    </font>
    <font>
      <b/>
      <sz val="10"/>
      <color theme="0"/>
      <name val="Century Gothic"/>
      <family val="2"/>
    </font>
    <font>
      <sz val="11"/>
      <color rgb="FFFF0000"/>
      <name val="Aptos Narrow"/>
      <family val="2"/>
      <scheme val="minor"/>
    </font>
    <font>
      <sz val="11"/>
      <color rgb="FFFF0000"/>
      <name val="Century Gothic"/>
      <family val="2"/>
    </font>
    <font>
      <sz val="11"/>
      <name val="Century Gothic"/>
      <family val="2"/>
    </font>
    <font>
      <sz val="10"/>
      <color rgb="FF215C98"/>
      <name val="Century Gothic"/>
      <family val="2"/>
    </font>
    <font>
      <sz val="10"/>
      <color rgb="FF0070C0"/>
      <name val="Century Gothic"/>
      <family val="2"/>
    </font>
    <font>
      <sz val="11"/>
      <color theme="3" tint="0.249977111117893"/>
      <name val="Century Gothic"/>
      <family val="2"/>
    </font>
    <font>
      <b/>
      <sz val="18"/>
      <color rgb="FF0070C0"/>
      <name val="Aptos Narrow"/>
      <family val="2"/>
      <scheme val="minor"/>
    </font>
    <font>
      <sz val="11"/>
      <color theme="1"/>
      <name val="Aptos Narrow"/>
      <family val="2"/>
      <scheme val="minor"/>
    </font>
    <font>
      <sz val="11"/>
      <color rgb="FF0F1111"/>
      <name val="Century Gothic"/>
      <family val="2"/>
    </font>
    <font>
      <sz val="11"/>
      <color rgb="FF333333"/>
      <name val="Century Gothic"/>
      <family val="2"/>
    </font>
    <font>
      <b/>
      <sz val="14"/>
      <name val="Century Gothic"/>
      <family val="2"/>
    </font>
    <font>
      <b/>
      <sz val="16"/>
      <color theme="1"/>
      <name val="Century Gothic"/>
      <family val="2"/>
    </font>
  </fonts>
  <fills count="13">
    <fill>
      <patternFill patternType="none"/>
    </fill>
    <fill>
      <patternFill patternType="gray125"/>
    </fill>
    <fill>
      <patternFill patternType="solid">
        <fgColor theme="0" tint="-0.14999847407452621"/>
        <bgColor indexed="64"/>
      </patternFill>
    </fill>
    <fill>
      <patternFill patternType="solid">
        <fgColor rgb="FF1F2421"/>
        <bgColor indexed="64"/>
      </patternFill>
    </fill>
    <fill>
      <patternFill patternType="solid">
        <fgColor theme="0"/>
        <bgColor indexed="64"/>
      </patternFill>
    </fill>
    <fill>
      <patternFill patternType="solid">
        <fgColor rgb="FF70E000"/>
        <bgColor indexed="64"/>
      </patternFill>
    </fill>
    <fill>
      <patternFill patternType="solid">
        <fgColor theme="4" tint="0.39997558519241921"/>
        <bgColor indexed="64"/>
      </patternFill>
    </fill>
    <fill>
      <patternFill patternType="solid">
        <fgColor theme="3" tint="0.89999084444715716"/>
        <bgColor indexed="64"/>
      </patternFill>
    </fill>
    <fill>
      <patternFill patternType="solid">
        <fgColor theme="4"/>
        <bgColor indexed="64"/>
      </patternFill>
    </fill>
    <fill>
      <patternFill patternType="solid">
        <fgColor theme="4" tint="0.59999389629810485"/>
        <bgColor indexed="64"/>
      </patternFill>
    </fill>
    <fill>
      <patternFill patternType="solid">
        <fgColor rgb="FFFFFFFF"/>
        <bgColor rgb="FFFFFFFF"/>
      </patternFill>
    </fill>
    <fill>
      <patternFill patternType="solid">
        <fgColor rgb="FFFFFFFF"/>
        <bgColor indexed="64"/>
      </patternFill>
    </fill>
    <fill>
      <patternFill patternType="solid">
        <fgColor rgb="FFFFFF5B"/>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diagonal/>
    </border>
  </borders>
  <cellStyleXfs count="4">
    <xf numFmtId="0" fontId="0" fillId="0" borderId="0"/>
    <xf numFmtId="44" fontId="26" fillId="0" borderId="0" applyFont="0" applyFill="0" applyBorder="0" applyAlignment="0" applyProtection="0"/>
    <xf numFmtId="9" fontId="26" fillId="0" borderId="0" applyFont="0" applyFill="0" applyBorder="0" applyAlignment="0" applyProtection="0"/>
    <xf numFmtId="0" fontId="49" fillId="0" borderId="0"/>
  </cellStyleXfs>
  <cellXfs count="122">
    <xf numFmtId="0" fontId="0" fillId="0" borderId="0" xfId="0"/>
    <xf numFmtId="0" fontId="1" fillId="0" borderId="0" xfId="0" applyFont="1"/>
    <xf numFmtId="0" fontId="1" fillId="0" borderId="1" xfId="0" applyFont="1" applyBorder="1"/>
    <xf numFmtId="0" fontId="3" fillId="2" borderId="0" xfId="0" applyFont="1" applyFill="1"/>
    <xf numFmtId="0" fontId="1" fillId="2" borderId="0" xfId="0" applyFont="1" applyFill="1"/>
    <xf numFmtId="0" fontId="6" fillId="0" borderId="0" xfId="0" applyFont="1"/>
    <xf numFmtId="0" fontId="6" fillId="0" borderId="0" xfId="0" applyFont="1" applyAlignment="1">
      <alignment vertical="center"/>
    </xf>
    <xf numFmtId="0" fontId="9" fillId="0" borderId="0" xfId="0" applyFont="1" applyAlignment="1">
      <alignment horizontal="right"/>
    </xf>
    <xf numFmtId="0" fontId="2" fillId="0" borderId="0" xfId="0" applyFont="1" applyAlignment="1">
      <alignment horizontal="right" vertical="top" wrapText="1"/>
    </xf>
    <xf numFmtId="0" fontId="2" fillId="0" borderId="0" xfId="0" applyFont="1" applyAlignment="1">
      <alignment horizontal="right"/>
    </xf>
    <xf numFmtId="0" fontId="11" fillId="0" borderId="0" xfId="0" applyFont="1"/>
    <xf numFmtId="0" fontId="11" fillId="0" borderId="0" xfId="0" applyFont="1" applyAlignment="1">
      <alignment horizontal="right"/>
    </xf>
    <xf numFmtId="0" fontId="1" fillId="0" borderId="1" xfId="0" applyFont="1" applyBorder="1" applyAlignment="1">
      <alignment vertical="top" wrapText="1"/>
    </xf>
    <xf numFmtId="164" fontId="1" fillId="0" borderId="1" xfId="0" applyNumberFormat="1" applyFont="1" applyBorder="1" applyAlignment="1">
      <alignment horizontal="center" vertical="top"/>
    </xf>
    <xf numFmtId="0" fontId="1" fillId="0" borderId="1" xfId="0" applyFont="1" applyBorder="1" applyAlignment="1">
      <alignment horizontal="center" vertical="top"/>
    </xf>
    <xf numFmtId="0" fontId="13" fillId="0" borderId="0" xfId="0" applyFont="1" applyAlignment="1">
      <alignment horizontal="right"/>
    </xf>
    <xf numFmtId="0" fontId="6" fillId="0" borderId="0" xfId="0" applyFont="1" applyAlignment="1">
      <alignment horizontal="right" vertical="top" wrapText="1"/>
    </xf>
    <xf numFmtId="0" fontId="10" fillId="0" borderId="0" xfId="0" applyFont="1" applyAlignment="1">
      <alignment horizontal="right"/>
    </xf>
    <xf numFmtId="0" fontId="14" fillId="0" borderId="0" xfId="0" applyFont="1"/>
    <xf numFmtId="0" fontId="14" fillId="0" borderId="0" xfId="0" applyFont="1" applyAlignment="1">
      <alignment horizontal="right"/>
    </xf>
    <xf numFmtId="0" fontId="16" fillId="0" borderId="0" xfId="0" applyFont="1"/>
    <xf numFmtId="0" fontId="17" fillId="0" borderId="0" xfId="0" applyFont="1" applyAlignment="1">
      <alignment horizontal="right"/>
    </xf>
    <xf numFmtId="0" fontId="19" fillId="2" borderId="0" xfId="0" applyFont="1" applyFill="1"/>
    <xf numFmtId="0" fontId="20" fillId="2" borderId="0" xfId="0" applyFont="1" applyFill="1"/>
    <xf numFmtId="0" fontId="21" fillId="2" borderId="0" xfId="0" applyFont="1" applyFill="1"/>
    <xf numFmtId="0" fontId="20" fillId="2" borderId="0" xfId="0" applyFont="1" applyFill="1" applyAlignment="1">
      <alignment horizontal="left"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164" fontId="1" fillId="0" borderId="1" xfId="0" applyNumberFormat="1" applyFont="1" applyBorder="1" applyAlignment="1">
      <alignment horizontal="center"/>
    </xf>
    <xf numFmtId="0" fontId="22" fillId="0" borderId="0" xfId="0" applyFont="1" applyAlignment="1">
      <alignment horizontal="right"/>
    </xf>
    <xf numFmtId="164" fontId="1" fillId="0" borderId="0" xfId="0" applyNumberFormat="1" applyFont="1" applyAlignment="1">
      <alignment horizontal="center"/>
    </xf>
    <xf numFmtId="0" fontId="1" fillId="0" borderId="0" xfId="0" applyFont="1" applyAlignment="1">
      <alignment horizontal="center"/>
    </xf>
    <xf numFmtId="164" fontId="25" fillId="0" borderId="0" xfId="0" applyNumberFormat="1" applyFont="1" applyAlignment="1">
      <alignment horizontal="right"/>
    </xf>
    <xf numFmtId="164" fontId="24" fillId="0" borderId="0" xfId="0" applyNumberFormat="1" applyFont="1" applyAlignment="1">
      <alignment horizontal="right"/>
    </xf>
    <xf numFmtId="164" fontId="1" fillId="0" borderId="0" xfId="0" applyNumberFormat="1" applyFont="1" applyAlignment="1">
      <alignment horizontal="right"/>
    </xf>
    <xf numFmtId="164" fontId="23" fillId="0" borderId="0" xfId="0" applyNumberFormat="1" applyFont="1" applyAlignment="1">
      <alignment horizontal="right"/>
    </xf>
    <xf numFmtId="0" fontId="7" fillId="3" borderId="0" xfId="0" applyFont="1" applyFill="1" applyAlignment="1">
      <alignment horizontal="center"/>
    </xf>
    <xf numFmtId="0" fontId="1" fillId="0" borderId="0" xfId="0" applyFont="1" applyAlignment="1">
      <alignment vertical="top"/>
    </xf>
    <xf numFmtId="0" fontId="27" fillId="5" borderId="2" xfId="0" applyFont="1" applyFill="1" applyBorder="1" applyAlignment="1">
      <alignment horizontal="left"/>
    </xf>
    <xf numFmtId="164" fontId="27" fillId="5" borderId="1" xfId="1" applyNumberFormat="1" applyFont="1" applyFill="1" applyBorder="1" applyAlignment="1">
      <alignment horizontal="center"/>
    </xf>
    <xf numFmtId="164" fontId="1" fillId="0" borderId="0" xfId="0" applyNumberFormat="1" applyFont="1" applyAlignment="1">
      <alignment horizontal="right" vertical="center"/>
    </xf>
    <xf numFmtId="0" fontId="0" fillId="2" borderId="0" xfId="0" applyFill="1"/>
    <xf numFmtId="0" fontId="0" fillId="4" borderId="0" xfId="0" applyFill="1"/>
    <xf numFmtId="0" fontId="30" fillId="0" borderId="0" xfId="0" applyFont="1" applyAlignment="1">
      <alignment horizontal="center"/>
    </xf>
    <xf numFmtId="0" fontId="30" fillId="4" borderId="0" xfId="0" applyFont="1" applyFill="1" applyAlignment="1">
      <alignment horizontal="center"/>
    </xf>
    <xf numFmtId="0" fontId="31" fillId="4" borderId="0" xfId="0" applyFont="1" applyFill="1" applyAlignment="1">
      <alignment horizontal="center" vertical="top" wrapText="1"/>
    </xf>
    <xf numFmtId="0" fontId="30" fillId="4" borderId="0" xfId="0" applyFont="1" applyFill="1" applyAlignment="1">
      <alignment vertical="top" wrapText="1"/>
    </xf>
    <xf numFmtId="0" fontId="28" fillId="4" borderId="0" xfId="0" applyFont="1" applyFill="1" applyAlignment="1">
      <alignment vertical="top" wrapText="1"/>
    </xf>
    <xf numFmtId="0" fontId="32" fillId="4" borderId="0" xfId="0" applyFont="1" applyFill="1"/>
    <xf numFmtId="0" fontId="31" fillId="4" borderId="0" xfId="0" applyFont="1" applyFill="1"/>
    <xf numFmtId="164" fontId="11" fillId="0" borderId="0" xfId="0" applyNumberFormat="1" applyFont="1" applyAlignment="1">
      <alignment horizontal="right"/>
    </xf>
    <xf numFmtId="0" fontId="2" fillId="6" borderId="1" xfId="0" applyFont="1" applyFill="1" applyBorder="1"/>
    <xf numFmtId="0" fontId="38" fillId="7" borderId="1" xfId="0" applyFont="1" applyFill="1" applyBorder="1"/>
    <xf numFmtId="0" fontId="2" fillId="6" borderId="1" xfId="0" applyFont="1" applyFill="1" applyBorder="1" applyAlignment="1">
      <alignment horizontal="center"/>
    </xf>
    <xf numFmtId="44" fontId="1" fillId="0" borderId="1" xfId="1" applyFont="1" applyBorder="1" applyAlignment="1">
      <alignment horizontal="center"/>
    </xf>
    <xf numFmtId="10" fontId="1" fillId="0" borderId="1" xfId="2" applyNumberFormat="1" applyFont="1" applyBorder="1" applyAlignment="1">
      <alignment horizontal="center"/>
    </xf>
    <xf numFmtId="0" fontId="39" fillId="6" borderId="1" xfId="0" applyFont="1" applyFill="1" applyBorder="1" applyAlignment="1">
      <alignment horizontal="right"/>
    </xf>
    <xf numFmtId="44" fontId="2" fillId="6" borderId="1" xfId="0" applyNumberFormat="1" applyFont="1" applyFill="1" applyBorder="1" applyAlignment="1">
      <alignment horizontal="center"/>
    </xf>
    <xf numFmtId="10" fontId="2" fillId="6" borderId="1" xfId="2" applyNumberFormat="1" applyFont="1" applyFill="1" applyBorder="1" applyAlignment="1">
      <alignment horizontal="center"/>
    </xf>
    <xf numFmtId="0" fontId="33" fillId="4" borderId="0" xfId="0" applyFont="1" applyFill="1" applyAlignment="1">
      <alignment horizontal="left" vertical="top" wrapText="1"/>
    </xf>
    <xf numFmtId="0" fontId="44" fillId="0" borderId="1" xfId="0" applyFont="1" applyBorder="1" applyAlignment="1">
      <alignment vertical="top" wrapText="1"/>
    </xf>
    <xf numFmtId="0" fontId="43" fillId="0" borderId="1" xfId="0" applyFont="1" applyBorder="1" applyAlignment="1">
      <alignment vertical="top" wrapText="1"/>
    </xf>
    <xf numFmtId="0" fontId="42" fillId="0" borderId="0" xfId="0" applyFont="1"/>
    <xf numFmtId="0" fontId="2" fillId="9" borderId="1" xfId="0" applyFont="1" applyFill="1" applyBorder="1" applyAlignment="1">
      <alignment horizontal="center" vertical="center" wrapText="1"/>
    </xf>
    <xf numFmtId="0" fontId="2" fillId="9" borderId="1" xfId="0" applyFont="1" applyFill="1" applyBorder="1" applyAlignment="1">
      <alignment horizontal="center" vertical="center"/>
    </xf>
    <xf numFmtId="164" fontId="1" fillId="9" borderId="1" xfId="0" applyNumberFormat="1" applyFont="1" applyFill="1" applyBorder="1" applyAlignment="1">
      <alignment horizontal="right"/>
    </xf>
    <xf numFmtId="0" fontId="40" fillId="8" borderId="1" xfId="0" applyFont="1" applyFill="1" applyBorder="1" applyAlignment="1">
      <alignment horizontal="center"/>
    </xf>
    <xf numFmtId="0" fontId="38" fillId="9" borderId="1" xfId="0" applyFont="1" applyFill="1" applyBorder="1"/>
    <xf numFmtId="0" fontId="41" fillId="8" borderId="1" xfId="0" applyFont="1" applyFill="1" applyBorder="1" applyAlignment="1">
      <alignment horizontal="right"/>
    </xf>
    <xf numFmtId="44" fontId="40" fillId="8" borderId="1" xfId="0" applyNumberFormat="1" applyFont="1" applyFill="1" applyBorder="1" applyAlignment="1">
      <alignment horizontal="center"/>
    </xf>
    <xf numFmtId="10" fontId="40" fillId="8" borderId="1" xfId="2" applyNumberFormat="1" applyFont="1" applyFill="1" applyBorder="1" applyAlignment="1">
      <alignment horizontal="center"/>
    </xf>
    <xf numFmtId="0" fontId="18" fillId="8" borderId="1" xfId="0" applyFont="1" applyFill="1" applyBorder="1"/>
    <xf numFmtId="0" fontId="4" fillId="0" borderId="1" xfId="0" applyFont="1" applyBorder="1" applyAlignment="1">
      <alignment vertical="top"/>
    </xf>
    <xf numFmtId="0" fontId="3" fillId="0" borderId="1" xfId="0" applyFont="1" applyBorder="1" applyAlignment="1">
      <alignment vertical="top" wrapText="1"/>
    </xf>
    <xf numFmtId="0" fontId="4" fillId="7" borderId="1" xfId="0" applyFont="1" applyFill="1" applyBorder="1" applyAlignment="1">
      <alignment vertical="top"/>
    </xf>
    <xf numFmtId="0" fontId="3" fillId="7" borderId="1" xfId="0" applyFont="1" applyFill="1" applyBorder="1" applyAlignment="1">
      <alignment vertical="top" wrapText="1"/>
    </xf>
    <xf numFmtId="0" fontId="35" fillId="0" borderId="1" xfId="0" applyFont="1" applyBorder="1" applyAlignment="1">
      <alignment vertical="top" wrapText="1"/>
    </xf>
    <xf numFmtId="0" fontId="34" fillId="0" borderId="1" xfId="0" applyFont="1" applyBorder="1" applyAlignment="1">
      <alignment vertical="top" wrapText="1"/>
    </xf>
    <xf numFmtId="0" fontId="1" fillId="0" borderId="1" xfId="0" applyFont="1" applyBorder="1" applyAlignment="1">
      <alignment horizontal="center"/>
    </xf>
    <xf numFmtId="0" fontId="1" fillId="0" borderId="9" xfId="3" applyFont="1" applyBorder="1" applyAlignment="1">
      <alignment horizontal="center" vertical="top" wrapText="1"/>
    </xf>
    <xf numFmtId="0" fontId="1" fillId="11" borderId="10" xfId="0" applyFont="1" applyFill="1" applyBorder="1" applyAlignment="1">
      <alignment horizontal="center" vertical="top" wrapText="1"/>
    </xf>
    <xf numFmtId="164" fontId="1" fillId="9" borderId="1" xfId="0" applyNumberFormat="1" applyFont="1" applyFill="1" applyBorder="1" applyAlignment="1">
      <alignment horizontal="center" vertical="top"/>
    </xf>
    <xf numFmtId="0" fontId="34" fillId="7" borderId="1" xfId="0" applyFont="1" applyFill="1" applyBorder="1" applyAlignment="1">
      <alignment vertical="top" wrapText="1"/>
    </xf>
    <xf numFmtId="2" fontId="1" fillId="0" borderId="1" xfId="0" applyNumberFormat="1" applyFont="1" applyBorder="1" applyAlignment="1">
      <alignment horizontal="center" vertical="top"/>
    </xf>
    <xf numFmtId="0" fontId="52" fillId="5" borderId="1" xfId="0" applyFont="1" applyFill="1" applyBorder="1" applyAlignment="1">
      <alignment horizontal="left"/>
    </xf>
    <xf numFmtId="0" fontId="10" fillId="5" borderId="1" xfId="0" applyFont="1" applyFill="1" applyBorder="1" applyAlignment="1">
      <alignment horizontal="left"/>
    </xf>
    <xf numFmtId="0" fontId="53" fillId="5" borderId="2" xfId="0" applyFont="1" applyFill="1" applyBorder="1" applyAlignment="1">
      <alignment horizontal="center"/>
    </xf>
    <xf numFmtId="0" fontId="1" fillId="0" borderId="11" xfId="3" applyFont="1" applyBorder="1" applyAlignment="1">
      <alignment horizontal="left" vertical="top" wrapText="1"/>
    </xf>
    <xf numFmtId="0" fontId="51" fillId="0" borderId="1" xfId="0" applyFont="1" applyBorder="1" applyAlignment="1">
      <alignment vertical="top" wrapText="1"/>
    </xf>
    <xf numFmtId="0" fontId="1" fillId="0" borderId="1" xfId="0" applyFont="1" applyBorder="1" applyAlignment="1">
      <alignment vertical="top"/>
    </xf>
    <xf numFmtId="0" fontId="50" fillId="10" borderId="11" xfId="3" applyFont="1" applyFill="1" applyBorder="1" applyAlignment="1">
      <alignment horizontal="left" vertical="top" wrapText="1"/>
    </xf>
    <xf numFmtId="0" fontId="1" fillId="0" borderId="11" xfId="3" applyFont="1" applyBorder="1" applyAlignment="1">
      <alignment vertical="top" wrapText="1"/>
    </xf>
    <xf numFmtId="0" fontId="1" fillId="0" borderId="9" xfId="3" applyFont="1" applyBorder="1" applyAlignment="1">
      <alignment horizontal="left" vertical="top" wrapText="1"/>
    </xf>
    <xf numFmtId="0" fontId="7" fillId="3" borderId="0" xfId="0" applyFont="1" applyFill="1" applyAlignment="1">
      <alignment horizontal="right" vertical="center"/>
    </xf>
    <xf numFmtId="164" fontId="10" fillId="0" borderId="0" xfId="0" applyNumberFormat="1" applyFont="1" applyAlignment="1">
      <alignment horizontal="right" vertical="center"/>
    </xf>
    <xf numFmtId="0" fontId="6" fillId="0" borderId="0" xfId="0" applyFont="1" applyAlignment="1">
      <alignment horizontal="right" vertical="center"/>
    </xf>
    <xf numFmtId="164" fontId="6" fillId="0" borderId="0" xfId="0" applyNumberFormat="1" applyFont="1" applyAlignment="1">
      <alignment horizontal="right" vertical="center"/>
    </xf>
    <xf numFmtId="164" fontId="15" fillId="0" borderId="0" xfId="0" applyNumberFormat="1" applyFont="1" applyAlignment="1">
      <alignment horizontal="right" vertical="center"/>
    </xf>
    <xf numFmtId="164" fontId="14" fillId="0" borderId="0" xfId="0" applyNumberFormat="1" applyFont="1" applyAlignment="1">
      <alignment horizontal="right" vertical="center"/>
    </xf>
    <xf numFmtId="0" fontId="1" fillId="0" borderId="0" xfId="0" applyFont="1" applyAlignment="1">
      <alignment horizontal="right" vertical="center"/>
    </xf>
    <xf numFmtId="0" fontId="7" fillId="5" borderId="1" xfId="0" applyFont="1" applyFill="1" applyBorder="1" applyAlignment="1">
      <alignment horizontal="center"/>
    </xf>
    <xf numFmtId="164" fontId="1" fillId="0" borderId="9" xfId="3" applyNumberFormat="1" applyFont="1" applyBorder="1" applyAlignment="1">
      <alignment horizontal="center" vertical="top" wrapText="1"/>
    </xf>
    <xf numFmtId="164" fontId="1" fillId="11" borderId="10" xfId="1" applyNumberFormat="1" applyFont="1" applyFill="1" applyBorder="1" applyAlignment="1">
      <alignment horizontal="center" vertical="top" wrapText="1"/>
    </xf>
    <xf numFmtId="0" fontId="28" fillId="0" borderId="0" xfId="0" applyFont="1" applyAlignment="1">
      <alignment horizontal="left" vertical="top" wrapText="1"/>
    </xf>
    <xf numFmtId="0" fontId="30" fillId="4" borderId="0" xfId="0" applyFont="1" applyFill="1" applyAlignment="1">
      <alignment horizontal="left" vertical="top" wrapText="1"/>
    </xf>
    <xf numFmtId="0" fontId="33" fillId="0" borderId="0" xfId="0" applyFont="1" applyAlignment="1">
      <alignment horizontal="left" vertical="top" wrapText="1"/>
    </xf>
    <xf numFmtId="0" fontId="33" fillId="4" borderId="0" xfId="0" applyFont="1" applyFill="1" applyAlignment="1">
      <alignment horizontal="left" vertical="top" wrapText="1"/>
    </xf>
    <xf numFmtId="0" fontId="30" fillId="4" borderId="0" xfId="0" applyFont="1" applyFill="1" applyAlignment="1">
      <alignment horizontal="left" wrapText="1"/>
    </xf>
    <xf numFmtId="0" fontId="28" fillId="12" borderId="0" xfId="0" applyFont="1" applyFill="1" applyAlignment="1">
      <alignment horizontal="center" wrapText="1"/>
    </xf>
    <xf numFmtId="0" fontId="2" fillId="0" borderId="0" xfId="0" applyFont="1" applyAlignment="1">
      <alignment horizontal="right" vertical="top" wrapText="1"/>
    </xf>
    <xf numFmtId="0" fontId="8" fillId="3" borderId="0" xfId="0" applyFont="1" applyFill="1" applyAlignment="1">
      <alignment horizontal="center"/>
    </xf>
    <xf numFmtId="0" fontId="7" fillId="3" borderId="0" xfId="0" applyFont="1" applyFill="1" applyAlignment="1">
      <alignment horizontal="center"/>
    </xf>
    <xf numFmtId="0" fontId="7" fillId="3" borderId="2" xfId="0" applyFont="1" applyFill="1" applyBorder="1" applyAlignment="1">
      <alignment horizont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1" xfId="0" applyFont="1" applyFill="1" applyBorder="1" applyAlignment="1">
      <alignment horizontal="center" vertical="center"/>
    </xf>
    <xf numFmtId="0" fontId="36" fillId="0" borderId="0" xfId="0" applyFont="1" applyAlignment="1">
      <alignment horizontal="right" vertical="top" wrapText="1"/>
    </xf>
    <xf numFmtId="0" fontId="5" fillId="8" borderId="3" xfId="0" applyFont="1" applyFill="1" applyBorder="1" applyAlignment="1">
      <alignment horizontal="center" vertical="center"/>
    </xf>
    <xf numFmtId="0" fontId="5" fillId="8" borderId="4" xfId="0" applyFont="1" applyFill="1" applyBorder="1" applyAlignment="1">
      <alignment horizontal="center" vertical="center"/>
    </xf>
    <xf numFmtId="0" fontId="5" fillId="8" borderId="5" xfId="0" applyFont="1" applyFill="1" applyBorder="1" applyAlignment="1">
      <alignment horizontal="center" vertical="center"/>
    </xf>
  </cellXfs>
  <cellStyles count="4">
    <cellStyle name="Currency" xfId="1" builtinId="4"/>
    <cellStyle name="Normal" xfId="0" builtinId="0"/>
    <cellStyle name="Normal 2" xfId="3" xr:uid="{411AA6DC-866B-4012-97C2-5943BD91220B}"/>
    <cellStyle name="Percent" xfId="2" builtinId="5"/>
  </cellStyles>
  <dxfs count="4">
    <dxf>
      <font>
        <color rgb="FF38B000"/>
      </font>
    </dxf>
    <dxf>
      <font>
        <color rgb="FFFF0000"/>
      </font>
    </dxf>
    <dxf>
      <font>
        <color rgb="FF38B000"/>
      </font>
    </dxf>
    <dxf>
      <font>
        <color rgb="FFFF0000"/>
      </font>
    </dxf>
  </dxfs>
  <tableStyles count="0" defaultTableStyle="TableStyleMedium2" defaultPivotStyle="PivotStyleLight16"/>
  <colors>
    <mruColors>
      <color rgb="FFFFFF5B"/>
      <color rgb="FF70E000"/>
      <color rgb="FFCCEAE0"/>
      <color rgb="FF9CC5A1"/>
      <color rgb="FF216869"/>
      <color rgb="FF38B000"/>
      <color rgb="FFFFFFCC"/>
      <color rgb="FF1F2421"/>
      <color rgb="FF94D2BD"/>
      <color rgb="FF007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34328</xdr:colOff>
      <xdr:row>4</xdr:row>
      <xdr:rowOff>289598</xdr:rowOff>
    </xdr:from>
    <xdr:to>
      <xdr:col>5</xdr:col>
      <xdr:colOff>1096539</xdr:colOff>
      <xdr:row>6</xdr:row>
      <xdr:rowOff>280148</xdr:rowOff>
    </xdr:to>
    <xdr:pic>
      <xdr:nvPicPr>
        <xdr:cNvPr id="6" name="Picture 5">
          <a:extLst>
            <a:ext uri="{FF2B5EF4-FFF2-40B4-BE49-F238E27FC236}">
              <a16:creationId xmlns:a16="http://schemas.microsoft.com/office/drawing/2014/main" id="{EA834366-9F8C-6367-5949-1EE6F15EC0E5}"/>
            </a:ext>
          </a:extLst>
        </xdr:cNvPr>
        <xdr:cNvPicPr>
          <a:picLocks noChangeAspect="1"/>
        </xdr:cNvPicPr>
      </xdr:nvPicPr>
      <xdr:blipFill rotWithShape="1">
        <a:blip xmlns:r="http://schemas.openxmlformats.org/officeDocument/2006/relationships" r:embed="rId1"/>
        <a:srcRect b="14479"/>
        <a:stretch/>
      </xdr:blipFill>
      <xdr:spPr>
        <a:xfrm>
          <a:off x="1020446" y="1936863"/>
          <a:ext cx="8906328" cy="59566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8765</xdr:colOff>
      <xdr:row>21</xdr:row>
      <xdr:rowOff>279860</xdr:rowOff>
    </xdr:from>
    <xdr:to>
      <xdr:col>5</xdr:col>
      <xdr:colOff>243730</xdr:colOff>
      <xdr:row>27</xdr:row>
      <xdr:rowOff>212911</xdr:rowOff>
    </xdr:to>
    <xdr:pic>
      <xdr:nvPicPr>
        <xdr:cNvPr id="11" name="Picture 10">
          <a:extLst>
            <a:ext uri="{FF2B5EF4-FFF2-40B4-BE49-F238E27FC236}">
              <a16:creationId xmlns:a16="http://schemas.microsoft.com/office/drawing/2014/main" id="{36D4ADE8-6680-9E74-1E4F-A71DC40DF11D}"/>
            </a:ext>
          </a:extLst>
        </xdr:cNvPr>
        <xdr:cNvPicPr>
          <a:picLocks noChangeAspect="1"/>
        </xdr:cNvPicPr>
      </xdr:nvPicPr>
      <xdr:blipFill>
        <a:blip xmlns:r="http://schemas.openxmlformats.org/officeDocument/2006/relationships" r:embed="rId2"/>
        <a:stretch>
          <a:fillRect/>
        </a:stretch>
      </xdr:blipFill>
      <xdr:spPr>
        <a:xfrm>
          <a:off x="994883" y="7070625"/>
          <a:ext cx="8079082" cy="174840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5</xdr:col>
      <xdr:colOff>714737</xdr:colOff>
      <xdr:row>20</xdr:row>
      <xdr:rowOff>10920</xdr:rowOff>
    </xdr:from>
    <xdr:to>
      <xdr:col>6</xdr:col>
      <xdr:colOff>1658083</xdr:colOff>
      <xdr:row>27</xdr:row>
      <xdr:rowOff>84064</xdr:rowOff>
    </xdr:to>
    <xdr:grpSp>
      <xdr:nvGrpSpPr>
        <xdr:cNvPr id="18" name="Group 17">
          <a:extLst>
            <a:ext uri="{FF2B5EF4-FFF2-40B4-BE49-F238E27FC236}">
              <a16:creationId xmlns:a16="http://schemas.microsoft.com/office/drawing/2014/main" id="{3441D76A-FCB5-385C-9632-07B40234C759}"/>
            </a:ext>
          </a:extLst>
        </xdr:cNvPr>
        <xdr:cNvGrpSpPr/>
      </xdr:nvGrpSpPr>
      <xdr:grpSpPr>
        <a:xfrm>
          <a:off x="9544412" y="6545070"/>
          <a:ext cx="2657846" cy="2206744"/>
          <a:chOff x="9623413" y="6499126"/>
          <a:chExt cx="2657846" cy="2191056"/>
        </a:xfrm>
      </xdr:grpSpPr>
      <xdr:pic>
        <xdr:nvPicPr>
          <xdr:cNvPr id="12" name="Picture 11">
            <a:extLst>
              <a:ext uri="{FF2B5EF4-FFF2-40B4-BE49-F238E27FC236}">
                <a16:creationId xmlns:a16="http://schemas.microsoft.com/office/drawing/2014/main" id="{AD3FF89A-F030-02A9-CFF8-F2AE6F647509}"/>
              </a:ext>
            </a:extLst>
          </xdr:cNvPr>
          <xdr:cNvPicPr>
            <a:picLocks noChangeAspect="1"/>
          </xdr:cNvPicPr>
        </xdr:nvPicPr>
        <xdr:blipFill>
          <a:blip xmlns:r="http://schemas.openxmlformats.org/officeDocument/2006/relationships" r:embed="rId3"/>
          <a:stretch>
            <a:fillRect/>
          </a:stretch>
        </xdr:blipFill>
        <xdr:spPr>
          <a:xfrm>
            <a:off x="9623413" y="6499126"/>
            <a:ext cx="2657846" cy="2191056"/>
          </a:xfrm>
          <a:prstGeom prst="rect">
            <a:avLst/>
          </a:prstGeom>
          <a:ln>
            <a:noFill/>
          </a:ln>
          <a:effectLst>
            <a:outerShdw blurRad="292100" dist="139700" dir="2700000" algn="tl" rotWithShape="0">
              <a:srgbClr val="333333">
                <a:alpha val="65000"/>
              </a:srgbClr>
            </a:outerShdw>
          </a:effectLst>
        </xdr:spPr>
      </xdr:pic>
      <xdr:cxnSp macro="">
        <xdr:nvCxnSpPr>
          <xdr:cNvPr id="14" name="Straight Arrow Connector 13">
            <a:extLst>
              <a:ext uri="{FF2B5EF4-FFF2-40B4-BE49-F238E27FC236}">
                <a16:creationId xmlns:a16="http://schemas.microsoft.com/office/drawing/2014/main" id="{687BFD71-A5FB-BA6F-F0C8-C3D1F1DE19B4}"/>
              </a:ext>
            </a:extLst>
          </xdr:cNvPr>
          <xdr:cNvCxnSpPr/>
        </xdr:nvCxnSpPr>
        <xdr:spPr>
          <a:xfrm flipV="1">
            <a:off x="11766177" y="7474324"/>
            <a:ext cx="246530" cy="784412"/>
          </a:xfrm>
          <a:prstGeom prst="straightConnector1">
            <a:avLst/>
          </a:prstGeom>
          <a:ln w="762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6</xdr:col>
      <xdr:colOff>731588</xdr:colOff>
      <xdr:row>25</xdr:row>
      <xdr:rowOff>57589</xdr:rowOff>
    </xdr:from>
    <xdr:to>
      <xdr:col>10</xdr:col>
      <xdr:colOff>145677</xdr:colOff>
      <xdr:row>34</xdr:row>
      <xdr:rowOff>168089</xdr:rowOff>
    </xdr:to>
    <xdr:grpSp>
      <xdr:nvGrpSpPr>
        <xdr:cNvPr id="20" name="Group 19">
          <a:extLst>
            <a:ext uri="{FF2B5EF4-FFF2-40B4-BE49-F238E27FC236}">
              <a16:creationId xmlns:a16="http://schemas.microsoft.com/office/drawing/2014/main" id="{7C2693CA-7EE9-8250-9114-C9124CA67050}"/>
            </a:ext>
          </a:extLst>
        </xdr:cNvPr>
        <xdr:cNvGrpSpPr/>
      </xdr:nvGrpSpPr>
      <xdr:grpSpPr>
        <a:xfrm>
          <a:off x="11275763" y="8115739"/>
          <a:ext cx="2957389" cy="2987050"/>
          <a:chOff x="14444381" y="3686738"/>
          <a:chExt cx="2905530" cy="3105583"/>
        </a:xfrm>
      </xdr:grpSpPr>
      <xdr:pic>
        <xdr:nvPicPr>
          <xdr:cNvPr id="17" name="Picture 16">
            <a:extLst>
              <a:ext uri="{FF2B5EF4-FFF2-40B4-BE49-F238E27FC236}">
                <a16:creationId xmlns:a16="http://schemas.microsoft.com/office/drawing/2014/main" id="{B32FC135-79FD-F0D7-0A70-5AB0DB0439B9}"/>
              </a:ext>
            </a:extLst>
          </xdr:cNvPr>
          <xdr:cNvPicPr>
            <a:picLocks noChangeAspect="1"/>
          </xdr:cNvPicPr>
        </xdr:nvPicPr>
        <xdr:blipFill>
          <a:blip xmlns:r="http://schemas.openxmlformats.org/officeDocument/2006/relationships" r:embed="rId4"/>
          <a:stretch>
            <a:fillRect/>
          </a:stretch>
        </xdr:blipFill>
        <xdr:spPr>
          <a:xfrm>
            <a:off x="14444381" y="3686738"/>
            <a:ext cx="2905530" cy="3105583"/>
          </a:xfrm>
          <a:prstGeom prst="rect">
            <a:avLst/>
          </a:prstGeom>
          <a:ln>
            <a:noFill/>
          </a:ln>
          <a:effectLst>
            <a:outerShdw blurRad="292100" dist="139700" dir="2700000" algn="tl" rotWithShape="0">
              <a:srgbClr val="333333">
                <a:alpha val="65000"/>
              </a:srgbClr>
            </a:outerShdw>
          </a:effectLst>
        </xdr:spPr>
      </xdr:pic>
      <xdr:cxnSp macro="">
        <xdr:nvCxnSpPr>
          <xdr:cNvPr id="19" name="Straight Arrow Connector 18">
            <a:extLst>
              <a:ext uri="{FF2B5EF4-FFF2-40B4-BE49-F238E27FC236}">
                <a16:creationId xmlns:a16="http://schemas.microsoft.com/office/drawing/2014/main" id="{2F170A5B-CE07-4D70-9B87-75CF848B2F25}"/>
              </a:ext>
            </a:extLst>
          </xdr:cNvPr>
          <xdr:cNvCxnSpPr/>
        </xdr:nvCxnSpPr>
        <xdr:spPr>
          <a:xfrm flipV="1">
            <a:off x="16842441" y="4571999"/>
            <a:ext cx="246530" cy="784412"/>
          </a:xfrm>
          <a:prstGeom prst="straightConnector1">
            <a:avLst/>
          </a:prstGeom>
          <a:ln w="762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grpSp>
    <xdr:clientData/>
  </xdr:twoCellAnchor>
  <xdr:twoCellAnchor editAs="oneCell">
    <xdr:from>
      <xdr:col>0</xdr:col>
      <xdr:colOff>743324</xdr:colOff>
      <xdr:row>33</xdr:row>
      <xdr:rowOff>145675</xdr:rowOff>
    </xdr:from>
    <xdr:to>
      <xdr:col>5</xdr:col>
      <xdr:colOff>1404470</xdr:colOff>
      <xdr:row>43</xdr:row>
      <xdr:rowOff>43094</xdr:rowOff>
    </xdr:to>
    <xdr:pic>
      <xdr:nvPicPr>
        <xdr:cNvPr id="3" name="Picture 2">
          <a:extLst>
            <a:ext uri="{FF2B5EF4-FFF2-40B4-BE49-F238E27FC236}">
              <a16:creationId xmlns:a16="http://schemas.microsoft.com/office/drawing/2014/main" id="{3171540D-5EA0-AFCF-7B89-5397085FFCBE}"/>
            </a:ext>
          </a:extLst>
        </xdr:cNvPr>
        <xdr:cNvPicPr>
          <a:picLocks noChangeAspect="1"/>
        </xdr:cNvPicPr>
      </xdr:nvPicPr>
      <xdr:blipFill>
        <a:blip xmlns:r="http://schemas.openxmlformats.org/officeDocument/2006/relationships" r:embed="rId5"/>
        <a:stretch>
          <a:fillRect/>
        </a:stretch>
      </xdr:blipFill>
      <xdr:spPr>
        <a:xfrm>
          <a:off x="743324" y="11127440"/>
          <a:ext cx="9917205" cy="2960360"/>
        </a:xfrm>
        <a:prstGeom prst="rect">
          <a:avLst/>
        </a:prstGeom>
      </xdr:spPr>
    </xdr:pic>
    <xdr:clientData/>
  </xdr:twoCellAnchor>
  <xdr:twoCellAnchor editAs="oneCell">
    <xdr:from>
      <xdr:col>1</xdr:col>
      <xdr:colOff>11207</xdr:colOff>
      <xdr:row>11</xdr:row>
      <xdr:rowOff>11206</xdr:rowOff>
    </xdr:from>
    <xdr:to>
      <xdr:col>5</xdr:col>
      <xdr:colOff>1048322</xdr:colOff>
      <xdr:row>16</xdr:row>
      <xdr:rowOff>115777</xdr:rowOff>
    </xdr:to>
    <xdr:pic>
      <xdr:nvPicPr>
        <xdr:cNvPr id="4" name="Picture 3">
          <a:extLst>
            <a:ext uri="{FF2B5EF4-FFF2-40B4-BE49-F238E27FC236}">
              <a16:creationId xmlns:a16="http://schemas.microsoft.com/office/drawing/2014/main" id="{A83E67BE-76B4-65AC-954E-836F750F9DCE}"/>
            </a:ext>
          </a:extLst>
        </xdr:cNvPr>
        <xdr:cNvPicPr>
          <a:picLocks noChangeAspect="1"/>
        </xdr:cNvPicPr>
      </xdr:nvPicPr>
      <xdr:blipFill>
        <a:blip xmlns:r="http://schemas.openxmlformats.org/officeDocument/2006/relationships" r:embed="rId6"/>
        <a:stretch>
          <a:fillRect/>
        </a:stretch>
      </xdr:blipFill>
      <xdr:spPr>
        <a:xfrm>
          <a:off x="997325" y="3776382"/>
          <a:ext cx="8876190" cy="162857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xdr:col>
      <xdr:colOff>33617</xdr:colOff>
      <xdr:row>45</xdr:row>
      <xdr:rowOff>11206</xdr:rowOff>
    </xdr:from>
    <xdr:to>
      <xdr:col>3</xdr:col>
      <xdr:colOff>913349</xdr:colOff>
      <xdr:row>55</xdr:row>
      <xdr:rowOff>171199</xdr:rowOff>
    </xdr:to>
    <xdr:pic>
      <xdr:nvPicPr>
        <xdr:cNvPr id="5" name="Picture 8">
          <a:extLst>
            <a:ext uri="{FF2B5EF4-FFF2-40B4-BE49-F238E27FC236}">
              <a16:creationId xmlns:a16="http://schemas.microsoft.com/office/drawing/2014/main" id="{FD7FE338-4D26-4C56-86C4-67202FE15D10}"/>
            </a:ext>
          </a:extLst>
        </xdr:cNvPr>
        <xdr:cNvPicPr>
          <a:picLocks noChangeAspect="1"/>
        </xdr:cNvPicPr>
      </xdr:nvPicPr>
      <xdr:blipFill>
        <a:blip xmlns:r="http://schemas.openxmlformats.org/officeDocument/2006/relationships" r:embed="rId7"/>
        <a:stretch>
          <a:fillRect/>
        </a:stretch>
      </xdr:blipFill>
      <xdr:spPr>
        <a:xfrm>
          <a:off x="1019735" y="14197853"/>
          <a:ext cx="6061332" cy="2293593"/>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2917530</xdr:colOff>
      <xdr:row>3</xdr:row>
      <xdr:rowOff>52026</xdr:rowOff>
    </xdr:from>
    <xdr:to>
      <xdr:col>8</xdr:col>
      <xdr:colOff>318566</xdr:colOff>
      <xdr:row>3</xdr:row>
      <xdr:rowOff>228920</xdr:rowOff>
    </xdr:to>
    <xdr:sp macro="" textlink="">
      <xdr:nvSpPr>
        <xdr:cNvPr id="2" name="Arrow: Right 1">
          <a:extLst>
            <a:ext uri="{FF2B5EF4-FFF2-40B4-BE49-F238E27FC236}">
              <a16:creationId xmlns:a16="http://schemas.microsoft.com/office/drawing/2014/main" id="{8B68C2A5-6A6C-2A28-9D4D-971F63AF755D}"/>
            </a:ext>
          </a:extLst>
        </xdr:cNvPr>
        <xdr:cNvSpPr/>
      </xdr:nvSpPr>
      <xdr:spPr>
        <a:xfrm>
          <a:off x="17830959" y="854847"/>
          <a:ext cx="408214" cy="176894"/>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2906646</xdr:colOff>
      <xdr:row>2</xdr:row>
      <xdr:rowOff>68358</xdr:rowOff>
    </xdr:from>
    <xdr:to>
      <xdr:col>8</xdr:col>
      <xdr:colOff>307682</xdr:colOff>
      <xdr:row>2</xdr:row>
      <xdr:rowOff>245252</xdr:rowOff>
    </xdr:to>
    <xdr:sp macro="" textlink="">
      <xdr:nvSpPr>
        <xdr:cNvPr id="3" name="Arrow: Right 2">
          <a:extLst>
            <a:ext uri="{FF2B5EF4-FFF2-40B4-BE49-F238E27FC236}">
              <a16:creationId xmlns:a16="http://schemas.microsoft.com/office/drawing/2014/main" id="{549118A0-B3CE-47B0-BD3C-D137A142D094}"/>
            </a:ext>
          </a:extLst>
        </xdr:cNvPr>
        <xdr:cNvSpPr/>
      </xdr:nvSpPr>
      <xdr:spPr>
        <a:xfrm>
          <a:off x="17820075" y="612644"/>
          <a:ext cx="408214" cy="176894"/>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3306535</xdr:colOff>
      <xdr:row>3</xdr:row>
      <xdr:rowOff>40820</xdr:rowOff>
    </xdr:from>
    <xdr:to>
      <xdr:col>8</xdr:col>
      <xdr:colOff>190499</xdr:colOff>
      <xdr:row>3</xdr:row>
      <xdr:rowOff>217714</xdr:rowOff>
    </xdr:to>
    <xdr:sp macro="" textlink="">
      <xdr:nvSpPr>
        <xdr:cNvPr id="2" name="Arrow: Right 1">
          <a:extLst>
            <a:ext uri="{FF2B5EF4-FFF2-40B4-BE49-F238E27FC236}">
              <a16:creationId xmlns:a16="http://schemas.microsoft.com/office/drawing/2014/main" id="{4634F6A8-2334-47E2-96DF-008682E45F2C}"/>
            </a:ext>
          </a:extLst>
        </xdr:cNvPr>
        <xdr:cNvSpPr/>
      </xdr:nvSpPr>
      <xdr:spPr>
        <a:xfrm>
          <a:off x="19988892" y="585106"/>
          <a:ext cx="408214" cy="176894"/>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3300932</xdr:colOff>
      <xdr:row>2</xdr:row>
      <xdr:rowOff>40820</xdr:rowOff>
    </xdr:from>
    <xdr:to>
      <xdr:col>8</xdr:col>
      <xdr:colOff>179293</xdr:colOff>
      <xdr:row>2</xdr:row>
      <xdr:rowOff>217714</xdr:rowOff>
    </xdr:to>
    <xdr:sp macro="" textlink="">
      <xdr:nvSpPr>
        <xdr:cNvPr id="3" name="Arrow: Right 1">
          <a:extLst>
            <a:ext uri="{FF2B5EF4-FFF2-40B4-BE49-F238E27FC236}">
              <a16:creationId xmlns:a16="http://schemas.microsoft.com/office/drawing/2014/main" id="{8155B213-FC12-4EE8-8F04-46EE830490D2}"/>
            </a:ext>
            <a:ext uri="{147F2762-F138-4A5C-976F-8EAC2B608ADB}">
              <a16:predDERef xmlns:a16="http://schemas.microsoft.com/office/drawing/2014/main" pred="{E79682D7-C0FB-42A9-BBA9-B4E9FEE9C844}"/>
            </a:ext>
          </a:extLst>
        </xdr:cNvPr>
        <xdr:cNvSpPr/>
      </xdr:nvSpPr>
      <xdr:spPr>
        <a:xfrm>
          <a:off x="19975285" y="589908"/>
          <a:ext cx="408214" cy="176894"/>
        </a:xfrm>
        <a:prstGeom prst="right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DEA5-618F-49E1-A7F2-3FAC8490A674}">
  <sheetPr>
    <tabColor rgb="FFC00000"/>
  </sheetPr>
  <dimension ref="A1:K844"/>
  <sheetViews>
    <sheetView topLeftCell="A33" zoomScale="85" zoomScaleNormal="85" workbookViewId="0">
      <selection activeCell="G47" sqref="G47"/>
    </sheetView>
  </sheetViews>
  <sheetFormatPr defaultColWidth="9.140625" defaultRowHeight="15"/>
  <cols>
    <col min="1" max="1" width="14.85546875" style="41" customWidth="1"/>
    <col min="2" max="2" width="45.140625" style="41" customWidth="1"/>
    <col min="3" max="3" width="32.5703125" style="41" customWidth="1"/>
    <col min="4" max="4" width="14.140625" style="41" customWidth="1"/>
    <col min="5" max="7" width="25.7109375" style="41" customWidth="1"/>
    <col min="8" max="11" width="9.140625" style="42"/>
    <col min="12" max="16384" width="9.140625" style="41"/>
  </cols>
  <sheetData>
    <row r="1" spans="1:7" ht="58.5" customHeight="1">
      <c r="A1" s="103" t="s">
        <v>0</v>
      </c>
      <c r="B1" s="103"/>
      <c r="C1" s="103"/>
      <c r="D1" s="103"/>
      <c r="E1" s="103"/>
      <c r="F1" s="103"/>
      <c r="G1" s="103"/>
    </row>
    <row r="2" spans="1:7" ht="24" customHeight="1">
      <c r="A2" s="47"/>
      <c r="B2" s="47"/>
      <c r="C2" s="47"/>
      <c r="D2" s="47"/>
      <c r="E2" s="47"/>
      <c r="F2" s="47"/>
      <c r="G2" s="47"/>
    </row>
    <row r="3" spans="1:7" ht="24" customHeight="1">
      <c r="A3" s="47"/>
      <c r="B3" s="107" t="s">
        <v>1</v>
      </c>
      <c r="C3" s="107"/>
      <c r="D3" s="47"/>
      <c r="E3" s="47"/>
      <c r="F3" s="47"/>
      <c r="G3" s="47"/>
    </row>
    <row r="4" spans="1:7" ht="24" customHeight="1">
      <c r="A4" s="44" t="s">
        <v>2</v>
      </c>
      <c r="B4" s="107"/>
      <c r="C4" s="107"/>
      <c r="D4" s="42"/>
      <c r="E4" s="42"/>
      <c r="F4" s="42"/>
      <c r="G4" s="42"/>
    </row>
    <row r="5" spans="1:7" ht="24" customHeight="1">
      <c r="A5" s="45"/>
      <c r="B5" s="46"/>
      <c r="C5" s="42"/>
      <c r="D5" s="42"/>
      <c r="E5" s="42"/>
      <c r="F5" s="42"/>
      <c r="G5" s="42"/>
    </row>
    <row r="6" spans="1:7" ht="24" customHeight="1">
      <c r="A6" s="42"/>
      <c r="B6" s="42"/>
      <c r="C6" s="42"/>
      <c r="D6" s="42"/>
      <c r="E6" s="42"/>
      <c r="F6" s="42"/>
      <c r="G6" s="42"/>
    </row>
    <row r="7" spans="1:7" ht="24" customHeight="1">
      <c r="A7" s="42"/>
      <c r="B7" s="42"/>
      <c r="C7" s="42"/>
      <c r="D7" s="42"/>
      <c r="E7" s="42"/>
      <c r="F7" s="42"/>
      <c r="G7" s="42"/>
    </row>
    <row r="8" spans="1:7" ht="24" customHeight="1">
      <c r="A8" s="42"/>
      <c r="B8" s="42"/>
      <c r="C8" s="42"/>
      <c r="D8" s="42"/>
      <c r="E8" s="42"/>
      <c r="F8" s="42"/>
      <c r="G8" s="42"/>
    </row>
    <row r="9" spans="1:7" ht="24" customHeight="1">
      <c r="A9" s="42"/>
      <c r="B9" s="42"/>
      <c r="C9" s="42"/>
      <c r="D9" s="42"/>
      <c r="E9" s="42"/>
      <c r="F9" s="42"/>
      <c r="G9" s="42"/>
    </row>
    <row r="10" spans="1:7" ht="24" customHeight="1">
      <c r="A10" s="43" t="s">
        <v>3</v>
      </c>
      <c r="B10" s="107" t="s">
        <v>4</v>
      </c>
      <c r="C10" s="107"/>
      <c r="D10" s="107"/>
      <c r="E10" s="42"/>
      <c r="F10" s="42"/>
      <c r="G10" s="42"/>
    </row>
    <row r="11" spans="1:7" ht="24" customHeight="1">
      <c r="A11" s="42"/>
      <c r="B11" s="42"/>
      <c r="C11" s="42"/>
      <c r="D11" s="42"/>
      <c r="E11" s="42"/>
      <c r="F11" s="42"/>
      <c r="G11" s="42"/>
    </row>
    <row r="12" spans="1:7" ht="24" customHeight="1">
      <c r="A12" s="42"/>
      <c r="B12" s="42"/>
      <c r="C12" s="42"/>
      <c r="D12" s="42"/>
      <c r="E12" s="42"/>
      <c r="F12" s="42"/>
      <c r="G12" s="42"/>
    </row>
    <row r="13" spans="1:7" ht="24" customHeight="1">
      <c r="A13" s="42"/>
      <c r="B13" s="42"/>
      <c r="C13" s="42"/>
      <c r="D13" s="42"/>
      <c r="E13" s="42"/>
      <c r="F13" s="42"/>
      <c r="G13" s="42"/>
    </row>
    <row r="14" spans="1:7" ht="24" customHeight="1">
      <c r="A14" s="42"/>
      <c r="B14" s="42"/>
      <c r="C14" s="42"/>
      <c r="D14" s="42"/>
      <c r="E14" s="42"/>
      <c r="F14" s="42"/>
      <c r="G14" s="42"/>
    </row>
    <row r="15" spans="1:7" ht="24" customHeight="1">
      <c r="A15" s="42"/>
      <c r="B15" s="42"/>
      <c r="C15" s="42"/>
      <c r="D15" s="42"/>
      <c r="E15" s="42"/>
      <c r="F15" s="42"/>
      <c r="G15" s="42"/>
    </row>
    <row r="16" spans="1:7" ht="24" customHeight="1">
      <c r="A16" s="42"/>
      <c r="B16" s="42"/>
      <c r="C16" s="42"/>
      <c r="D16" s="42"/>
      <c r="E16" s="42"/>
      <c r="F16" s="42"/>
      <c r="G16" s="42"/>
    </row>
    <row r="17" spans="1:7" ht="24" customHeight="1">
      <c r="A17" s="42"/>
      <c r="B17" s="42"/>
      <c r="C17" s="42"/>
      <c r="D17" s="42"/>
      <c r="E17" s="42"/>
      <c r="F17" s="42"/>
      <c r="G17" s="42"/>
    </row>
    <row r="18" spans="1:7" ht="24" customHeight="1">
      <c r="A18" s="42"/>
      <c r="B18" s="42"/>
      <c r="C18" s="42"/>
      <c r="D18" s="42"/>
      <c r="E18" s="42"/>
      <c r="F18" s="42"/>
      <c r="G18" s="42"/>
    </row>
    <row r="19" spans="1:7" ht="24" customHeight="1">
      <c r="A19" s="44" t="s">
        <v>5</v>
      </c>
      <c r="B19" s="104" t="s">
        <v>6</v>
      </c>
      <c r="C19" s="104"/>
      <c r="D19" s="104"/>
      <c r="E19" s="104"/>
      <c r="F19" s="104"/>
      <c r="G19" s="42"/>
    </row>
    <row r="20" spans="1:7" ht="24" customHeight="1">
      <c r="A20" s="48"/>
      <c r="B20" s="104"/>
      <c r="C20" s="104"/>
      <c r="D20" s="104"/>
      <c r="E20" s="104"/>
      <c r="F20" s="104"/>
      <c r="G20" s="42"/>
    </row>
    <row r="21" spans="1:7" ht="24" customHeight="1">
      <c r="A21" s="42"/>
      <c r="B21" s="106" t="s">
        <v>7</v>
      </c>
      <c r="C21" s="106"/>
      <c r="D21" s="106"/>
      <c r="E21" s="106"/>
      <c r="F21" s="42"/>
      <c r="G21" s="42"/>
    </row>
    <row r="22" spans="1:7" ht="24" customHeight="1">
      <c r="A22" s="42"/>
      <c r="B22" s="106"/>
      <c r="C22" s="106"/>
      <c r="D22" s="106"/>
      <c r="E22" s="106"/>
      <c r="F22" s="42"/>
      <c r="G22" s="42"/>
    </row>
    <row r="23" spans="1:7" ht="24" customHeight="1">
      <c r="A23" s="42"/>
      <c r="B23" s="42"/>
      <c r="C23" s="42"/>
      <c r="D23" s="42"/>
      <c r="E23" s="42"/>
      <c r="F23" s="42"/>
      <c r="G23" s="42"/>
    </row>
    <row r="24" spans="1:7" ht="24" customHeight="1">
      <c r="A24" s="42"/>
      <c r="B24" s="42"/>
      <c r="C24" s="42"/>
      <c r="D24" s="42"/>
      <c r="E24" s="42"/>
      <c r="F24" s="42"/>
      <c r="G24" s="42"/>
    </row>
    <row r="25" spans="1:7" ht="24" customHeight="1">
      <c r="A25" s="42"/>
      <c r="B25" s="42"/>
      <c r="C25" s="42"/>
      <c r="D25" s="42"/>
      <c r="E25" s="42"/>
      <c r="F25" s="42"/>
      <c r="G25" s="42"/>
    </row>
    <row r="26" spans="1:7" ht="24" customHeight="1">
      <c r="A26" s="42"/>
      <c r="B26" s="42"/>
      <c r="C26" s="42"/>
      <c r="D26" s="42"/>
      <c r="E26" s="42"/>
      <c r="F26" s="42"/>
      <c r="G26" s="42"/>
    </row>
    <row r="27" spans="1:7" ht="24" customHeight="1">
      <c r="A27" s="42"/>
      <c r="B27" s="42"/>
      <c r="C27" s="42"/>
      <c r="D27" s="42"/>
      <c r="E27" s="42"/>
      <c r="F27" s="42"/>
      <c r="G27" s="42"/>
    </row>
    <row r="28" spans="1:7" ht="24" customHeight="1">
      <c r="A28" s="42"/>
      <c r="B28" s="42"/>
      <c r="C28" s="42"/>
      <c r="D28" s="42"/>
      <c r="E28" s="42"/>
      <c r="F28" s="42"/>
      <c r="G28" s="42"/>
    </row>
    <row r="29" spans="1:7" ht="24" customHeight="1">
      <c r="A29" s="42"/>
      <c r="B29" s="42"/>
      <c r="C29" s="42"/>
      <c r="D29" s="42"/>
      <c r="E29" s="42"/>
      <c r="F29" s="42"/>
      <c r="G29" s="42"/>
    </row>
    <row r="30" spans="1:7" ht="24" customHeight="1">
      <c r="A30" s="42"/>
      <c r="B30" s="105" t="s">
        <v>8</v>
      </c>
      <c r="C30" s="105"/>
      <c r="D30" s="105"/>
      <c r="E30" s="105"/>
      <c r="F30" s="42"/>
      <c r="G30" s="42"/>
    </row>
    <row r="31" spans="1:7" ht="34.5" customHeight="1">
      <c r="A31" s="42"/>
      <c r="B31" s="105"/>
      <c r="C31" s="105"/>
      <c r="D31" s="105"/>
      <c r="E31" s="105"/>
      <c r="F31" s="42"/>
      <c r="G31" s="42"/>
    </row>
    <row r="32" spans="1:7" ht="24" customHeight="1">
      <c r="A32" s="42"/>
      <c r="B32" s="59"/>
      <c r="C32" s="59"/>
      <c r="D32" s="59"/>
      <c r="E32" s="59"/>
      <c r="F32" s="42"/>
      <c r="G32" s="42"/>
    </row>
    <row r="33" spans="1:7" ht="24" customHeight="1">
      <c r="A33" s="44" t="s">
        <v>9</v>
      </c>
      <c r="B33" s="104" t="s">
        <v>10</v>
      </c>
      <c r="C33" s="104"/>
      <c r="D33" s="104"/>
      <c r="E33" s="104"/>
      <c r="F33" s="42"/>
      <c r="G33" s="42"/>
    </row>
    <row r="34" spans="1:7" ht="24" customHeight="1">
      <c r="A34" s="49"/>
      <c r="B34" s="104"/>
      <c r="C34" s="104"/>
      <c r="D34" s="104"/>
      <c r="E34" s="104"/>
      <c r="F34" s="42"/>
      <c r="G34" s="42"/>
    </row>
    <row r="35" spans="1:7" ht="24" customHeight="1">
      <c r="A35" s="42"/>
      <c r="B35" s="42"/>
      <c r="C35" s="42"/>
      <c r="D35" s="42"/>
      <c r="E35" s="42"/>
      <c r="F35" s="42"/>
      <c r="G35" s="42"/>
    </row>
    <row r="36" spans="1:7" ht="24" customHeight="1">
      <c r="A36" s="42"/>
      <c r="B36" s="42"/>
      <c r="C36" s="42"/>
      <c r="D36" s="42"/>
      <c r="E36" s="42"/>
      <c r="F36" s="42"/>
      <c r="G36" s="42"/>
    </row>
    <row r="37" spans="1:7" ht="24" customHeight="1">
      <c r="A37" s="42"/>
      <c r="B37" s="42"/>
      <c r="C37" s="42"/>
      <c r="D37" s="42"/>
      <c r="E37" s="42"/>
      <c r="F37" s="42"/>
      <c r="G37" s="42"/>
    </row>
    <row r="38" spans="1:7" ht="24" customHeight="1">
      <c r="A38" s="42"/>
      <c r="B38" s="42"/>
      <c r="C38" s="42"/>
      <c r="D38" s="42"/>
      <c r="E38" s="42"/>
      <c r="F38" s="42"/>
      <c r="G38" s="42"/>
    </row>
    <row r="39" spans="1:7" ht="24" customHeight="1">
      <c r="A39" s="42"/>
      <c r="B39" s="42"/>
      <c r="C39" s="42"/>
      <c r="D39" s="42"/>
      <c r="E39" s="42"/>
      <c r="F39" s="42"/>
      <c r="G39" s="42"/>
    </row>
    <row r="40" spans="1:7" ht="24" customHeight="1">
      <c r="A40" s="42"/>
      <c r="B40" s="42"/>
      <c r="C40" s="42"/>
      <c r="D40" s="42"/>
      <c r="E40" s="42"/>
      <c r="F40" s="42"/>
      <c r="G40" s="42"/>
    </row>
    <row r="41" spans="1:7" ht="24" customHeight="1">
      <c r="A41" s="42"/>
      <c r="B41" s="42"/>
      <c r="C41" s="42"/>
      <c r="D41" s="42"/>
      <c r="E41" s="42"/>
      <c r="F41" s="42"/>
      <c r="G41" s="42"/>
    </row>
    <row r="42" spans="1:7" ht="24" customHeight="1">
      <c r="A42" s="42"/>
      <c r="B42" s="42"/>
      <c r="C42" s="42"/>
      <c r="D42" s="42"/>
      <c r="E42" s="42"/>
      <c r="F42" s="42"/>
      <c r="G42" s="42"/>
    </row>
    <row r="43" spans="1:7" ht="24" customHeight="1">
      <c r="A43" s="42"/>
      <c r="B43" s="42"/>
      <c r="C43" s="42"/>
      <c r="D43" s="42"/>
      <c r="E43" s="42"/>
      <c r="F43" s="42"/>
      <c r="G43" s="42"/>
    </row>
    <row r="44" spans="1:7" ht="24" customHeight="1">
      <c r="A44" s="44" t="s">
        <v>11</v>
      </c>
      <c r="B44" s="104" t="s">
        <v>12</v>
      </c>
      <c r="C44" s="104"/>
      <c r="D44" s="104"/>
      <c r="E44" s="104"/>
      <c r="F44" s="42"/>
      <c r="G44" s="42"/>
    </row>
    <row r="45" spans="1:7" ht="24" customHeight="1">
      <c r="A45" s="49"/>
      <c r="B45" s="104"/>
      <c r="C45" s="104"/>
      <c r="D45" s="104"/>
      <c r="E45" s="104"/>
      <c r="F45" s="42"/>
      <c r="G45" s="42"/>
    </row>
    <row r="46" spans="1:7" ht="24" customHeight="1">
      <c r="A46" s="42"/>
      <c r="B46" s="106"/>
      <c r="C46" s="106"/>
      <c r="D46" s="106"/>
      <c r="E46" s="42"/>
      <c r="F46" s="42"/>
      <c r="G46" s="42"/>
    </row>
    <row r="47" spans="1:7" ht="24" customHeight="1">
      <c r="A47" s="42"/>
      <c r="B47" s="42"/>
      <c r="C47" s="42"/>
      <c r="D47" s="42"/>
      <c r="E47" s="42"/>
      <c r="F47" s="42"/>
      <c r="G47" s="42"/>
    </row>
    <row r="48" spans="1:7">
      <c r="A48" s="42"/>
      <c r="B48" s="42"/>
      <c r="C48" s="42"/>
      <c r="D48" s="42"/>
      <c r="E48" s="42"/>
      <c r="F48" s="42"/>
      <c r="G48" s="42"/>
    </row>
    <row r="49" spans="1:11">
      <c r="A49" s="42"/>
      <c r="B49" s="42"/>
      <c r="C49" s="42"/>
      <c r="D49" s="42"/>
      <c r="E49" s="42"/>
      <c r="F49" s="42"/>
      <c r="G49" s="42"/>
    </row>
    <row r="50" spans="1:11">
      <c r="A50" s="42"/>
      <c r="B50" s="42"/>
      <c r="C50" s="42"/>
      <c r="D50" s="42"/>
      <c r="E50" s="42"/>
      <c r="F50" s="42"/>
      <c r="G50" s="42"/>
    </row>
    <row r="51" spans="1:11">
      <c r="A51" s="42"/>
      <c r="B51" s="42"/>
      <c r="C51" s="42"/>
      <c r="D51" s="42"/>
      <c r="E51" s="42"/>
      <c r="F51" s="42"/>
      <c r="G51" s="42"/>
    </row>
    <row r="52" spans="1:11">
      <c r="A52" s="42"/>
      <c r="B52" s="42"/>
      <c r="C52" s="42"/>
      <c r="D52" s="42"/>
      <c r="E52" s="42"/>
      <c r="F52" s="42"/>
      <c r="G52" s="42"/>
    </row>
    <row r="53" spans="1:11">
      <c r="A53" s="42"/>
      <c r="B53" s="42"/>
      <c r="C53" s="42"/>
      <c r="D53" s="42"/>
      <c r="E53" s="42"/>
      <c r="F53" s="42"/>
      <c r="G53" s="42"/>
    </row>
    <row r="54" spans="1:11">
      <c r="A54" s="42"/>
      <c r="B54" s="42"/>
      <c r="C54" s="42"/>
      <c r="D54" s="42"/>
      <c r="E54" s="42"/>
      <c r="F54" s="42"/>
      <c r="G54" s="42"/>
    </row>
    <row r="55" spans="1:11">
      <c r="A55" s="42"/>
      <c r="B55" s="42"/>
      <c r="C55" s="42"/>
      <c r="D55" s="42"/>
      <c r="E55" s="42"/>
      <c r="F55" s="42"/>
      <c r="G55" s="42"/>
    </row>
    <row r="56" spans="1:11">
      <c r="A56" s="42"/>
      <c r="B56" s="42"/>
      <c r="C56" s="42"/>
      <c r="D56" s="42"/>
      <c r="E56" s="42"/>
      <c r="F56" s="42"/>
      <c r="G56" s="42"/>
    </row>
    <row r="57" spans="1:11">
      <c r="A57" s="42"/>
      <c r="B57" s="42"/>
      <c r="C57" s="42"/>
      <c r="D57" s="42"/>
      <c r="E57" s="42"/>
      <c r="F57" s="42"/>
      <c r="G57" s="42"/>
    </row>
    <row r="58" spans="1:11">
      <c r="A58" s="42"/>
      <c r="B58" s="42"/>
      <c r="C58" s="42"/>
      <c r="D58" s="42"/>
      <c r="E58" s="42"/>
      <c r="F58" s="42"/>
      <c r="G58" s="42"/>
    </row>
    <row r="59" spans="1:11" ht="30.75" customHeight="1">
      <c r="A59" s="108" t="s">
        <v>13</v>
      </c>
      <c r="B59" s="108"/>
      <c r="C59" s="108"/>
      <c r="D59" s="108"/>
      <c r="E59" s="108"/>
      <c r="F59" s="108"/>
      <c r="G59" s="108"/>
      <c r="H59" s="108"/>
      <c r="I59" s="108"/>
      <c r="J59" s="108"/>
    </row>
    <row r="60" spans="1:11">
      <c r="A60" s="108"/>
      <c r="B60" s="108"/>
      <c r="C60" s="108"/>
      <c r="D60" s="108"/>
      <c r="E60" s="108"/>
      <c r="F60" s="108"/>
      <c r="G60" s="108"/>
      <c r="H60" s="108"/>
      <c r="I60" s="108"/>
      <c r="J60" s="108"/>
    </row>
    <row r="61" spans="1:11">
      <c r="A61" s="42"/>
      <c r="B61" s="42"/>
      <c r="C61" s="42"/>
      <c r="D61" s="42"/>
      <c r="E61" s="42"/>
      <c r="F61" s="42"/>
      <c r="G61" s="42"/>
    </row>
    <row r="62" spans="1:11">
      <c r="A62" s="42"/>
      <c r="B62" s="42"/>
      <c r="C62" s="42"/>
      <c r="D62" s="42"/>
      <c r="E62" s="42"/>
      <c r="F62" s="42"/>
      <c r="G62" s="42"/>
    </row>
    <row r="63" spans="1:11">
      <c r="H63" s="41"/>
      <c r="I63" s="41"/>
      <c r="J63" s="41"/>
      <c r="K63" s="41"/>
    </row>
    <row r="64" spans="1:11">
      <c r="H64" s="41"/>
      <c r="I64" s="41"/>
      <c r="J64" s="41"/>
      <c r="K64" s="41"/>
    </row>
    <row r="65" s="41" customFormat="1"/>
    <row r="66" s="41" customFormat="1"/>
    <row r="67" s="41" customFormat="1"/>
    <row r="68" s="41" customFormat="1"/>
    <row r="69" s="41" customFormat="1"/>
    <row r="70" s="41" customFormat="1"/>
    <row r="71" s="41" customFormat="1"/>
    <row r="72" s="41" customFormat="1"/>
    <row r="73" s="41" customFormat="1"/>
    <row r="74" s="41" customFormat="1"/>
    <row r="75" s="41" customFormat="1"/>
    <row r="76" s="41" customFormat="1"/>
    <row r="77" s="41" customFormat="1"/>
    <row r="78" s="41" customFormat="1"/>
    <row r="79" s="41" customFormat="1"/>
    <row r="80" s="41" customFormat="1"/>
    <row r="81" s="41" customFormat="1"/>
    <row r="82" s="41" customFormat="1"/>
    <row r="83" s="41" customFormat="1"/>
    <row r="84" s="41" customFormat="1"/>
    <row r="85" s="41" customFormat="1"/>
    <row r="86" s="41" customFormat="1"/>
    <row r="87" s="41" customFormat="1"/>
    <row r="88" s="41" customFormat="1"/>
    <row r="89" s="41" customFormat="1"/>
    <row r="90" s="41" customFormat="1"/>
    <row r="91" s="41" customFormat="1"/>
    <row r="92" s="41" customFormat="1"/>
    <row r="93" s="41" customFormat="1"/>
    <row r="94" s="41" customFormat="1"/>
    <row r="95" s="41" customFormat="1"/>
    <row r="96" s="41" customFormat="1"/>
    <row r="97" s="41" customFormat="1"/>
    <row r="98" s="41" customFormat="1"/>
    <row r="99" s="41" customFormat="1"/>
    <row r="100" s="41" customFormat="1"/>
    <row r="101" s="41" customFormat="1"/>
    <row r="102" s="41" customFormat="1"/>
    <row r="103" s="41" customFormat="1"/>
    <row r="104" s="41" customFormat="1"/>
    <row r="105" s="41" customFormat="1"/>
    <row r="106" s="41" customFormat="1"/>
    <row r="107" s="41" customFormat="1"/>
    <row r="108" s="41" customFormat="1"/>
    <row r="109" s="41" customFormat="1"/>
    <row r="110" s="41" customFormat="1"/>
    <row r="111" s="41" customFormat="1"/>
    <row r="112" s="41" customFormat="1"/>
    <row r="113" s="41" customFormat="1"/>
    <row r="114" s="41" customFormat="1"/>
    <row r="115" s="41" customFormat="1"/>
    <row r="116" s="41" customFormat="1"/>
    <row r="117" s="41" customFormat="1"/>
    <row r="118" s="41" customFormat="1"/>
    <row r="119" s="41" customFormat="1"/>
    <row r="120" s="41" customFormat="1"/>
    <row r="121" s="41" customFormat="1"/>
    <row r="122" s="41" customFormat="1"/>
    <row r="123" s="41" customFormat="1"/>
    <row r="124" s="41" customFormat="1"/>
    <row r="125" s="41" customFormat="1"/>
    <row r="126" s="41" customFormat="1"/>
    <row r="127" s="41" customFormat="1"/>
    <row r="128" s="41" customFormat="1"/>
    <row r="129" s="41" customFormat="1"/>
    <row r="130" s="41" customFormat="1"/>
    <row r="131" s="41" customFormat="1"/>
    <row r="132" s="41" customFormat="1"/>
    <row r="133" s="41" customFormat="1"/>
    <row r="134" s="41" customFormat="1"/>
    <row r="135" s="41" customFormat="1"/>
    <row r="136" s="41" customFormat="1"/>
    <row r="137" s="41" customFormat="1"/>
    <row r="138" s="41" customFormat="1"/>
    <row r="139" s="41" customFormat="1"/>
    <row r="140" s="41" customFormat="1"/>
    <row r="141" s="41" customFormat="1"/>
    <row r="142" s="41" customFormat="1"/>
    <row r="143" s="41" customFormat="1"/>
    <row r="144" s="41" customFormat="1"/>
    <row r="145" s="41" customFormat="1"/>
    <row r="146" s="41" customFormat="1"/>
    <row r="147" s="41" customFormat="1"/>
    <row r="148" s="41" customFormat="1"/>
    <row r="149" s="41" customFormat="1"/>
    <row r="150" s="41" customFormat="1"/>
    <row r="151" s="41" customFormat="1"/>
    <row r="152" s="41" customFormat="1"/>
    <row r="153" s="41" customFormat="1"/>
    <row r="154" s="41" customFormat="1"/>
    <row r="155" s="41" customFormat="1"/>
    <row r="156" s="41" customFormat="1"/>
    <row r="157" s="41" customFormat="1"/>
    <row r="158" s="41" customFormat="1"/>
    <row r="159" s="41" customFormat="1"/>
    <row r="160" s="41" customFormat="1"/>
    <row r="161" s="41" customFormat="1"/>
    <row r="162" s="41" customFormat="1"/>
    <row r="163" s="41" customFormat="1"/>
    <row r="164" s="41" customFormat="1"/>
    <row r="165" s="41" customFormat="1"/>
    <row r="166" s="41" customFormat="1"/>
    <row r="167" s="41" customFormat="1"/>
    <row r="168" s="41" customFormat="1"/>
    <row r="169" s="41" customFormat="1"/>
    <row r="170" s="41" customFormat="1"/>
    <row r="171" s="41" customFormat="1"/>
    <row r="172" s="41" customFormat="1"/>
    <row r="173" s="41" customFormat="1"/>
    <row r="174" s="41" customFormat="1"/>
    <row r="175" s="41" customFormat="1"/>
    <row r="176" s="41" customFormat="1"/>
    <row r="177" s="41" customFormat="1"/>
    <row r="178" s="41" customFormat="1"/>
    <row r="179" s="41" customFormat="1"/>
    <row r="180" s="41" customFormat="1"/>
    <row r="181" s="41" customFormat="1"/>
    <row r="182" s="41" customFormat="1"/>
    <row r="183" s="41" customFormat="1"/>
    <row r="184" s="41" customFormat="1"/>
    <row r="185" s="41" customFormat="1"/>
    <row r="186" s="41" customFormat="1"/>
    <row r="187" s="41" customFormat="1"/>
    <row r="188" s="41" customFormat="1"/>
    <row r="189" s="41" customFormat="1"/>
    <row r="190" s="41" customFormat="1"/>
    <row r="191" s="41" customFormat="1"/>
    <row r="192" s="41" customFormat="1"/>
    <row r="193" s="41" customFormat="1"/>
    <row r="194" s="41" customFormat="1"/>
    <row r="195" s="41" customFormat="1"/>
    <row r="196" s="41" customFormat="1"/>
    <row r="197" s="41" customFormat="1"/>
    <row r="198" s="41" customFormat="1"/>
    <row r="199" s="41" customFormat="1"/>
    <row r="200" s="41" customFormat="1"/>
    <row r="201" s="41" customFormat="1"/>
    <row r="202" s="41" customFormat="1"/>
    <row r="203" s="41" customFormat="1"/>
    <row r="204" s="41" customFormat="1"/>
    <row r="205" s="41" customFormat="1"/>
    <row r="206" s="41" customFormat="1"/>
    <row r="207" s="41" customFormat="1"/>
    <row r="208" s="41" customFormat="1"/>
    <row r="209" s="41" customFormat="1"/>
    <row r="210" s="41" customFormat="1"/>
    <row r="211" s="41" customFormat="1"/>
    <row r="212" s="41" customFormat="1"/>
    <row r="213" s="41" customFormat="1"/>
    <row r="214" s="41" customFormat="1"/>
    <row r="215" s="41" customFormat="1"/>
    <row r="216" s="41" customFormat="1"/>
    <row r="217" s="41" customFormat="1"/>
    <row r="218" s="41" customFormat="1"/>
    <row r="219" s="41" customFormat="1"/>
    <row r="220" s="41" customFormat="1"/>
    <row r="221" s="41" customFormat="1"/>
    <row r="222" s="41" customFormat="1"/>
    <row r="223" s="41" customFormat="1"/>
    <row r="224" s="41" customFormat="1"/>
    <row r="225" s="41" customFormat="1"/>
    <row r="226" s="41" customFormat="1"/>
    <row r="227" s="41" customFormat="1"/>
    <row r="228" s="41" customFormat="1"/>
    <row r="229" s="41" customFormat="1"/>
    <row r="230" s="41" customFormat="1"/>
    <row r="231" s="41" customFormat="1"/>
    <row r="232" s="41" customFormat="1"/>
    <row r="233" s="41" customFormat="1"/>
    <row r="234" s="41" customFormat="1"/>
    <row r="235" s="41" customFormat="1"/>
    <row r="236" s="41" customFormat="1"/>
    <row r="237" s="41" customFormat="1"/>
    <row r="238" s="41" customFormat="1"/>
    <row r="239" s="41" customFormat="1"/>
    <row r="240" s="41" customFormat="1"/>
    <row r="241" s="41" customFormat="1"/>
    <row r="242" s="41" customFormat="1"/>
    <row r="243" s="41" customFormat="1"/>
    <row r="244" s="41" customFormat="1"/>
    <row r="245" s="41" customFormat="1"/>
    <row r="246" s="41" customFormat="1"/>
    <row r="247" s="41" customFormat="1"/>
    <row r="248" s="41" customFormat="1"/>
    <row r="249" s="41" customFormat="1"/>
    <row r="250" s="41" customFormat="1"/>
    <row r="251" s="41" customFormat="1"/>
    <row r="252" s="41" customFormat="1"/>
    <row r="253" s="41" customFormat="1"/>
    <row r="254" s="41" customFormat="1"/>
    <row r="255" s="41" customFormat="1"/>
    <row r="256" s="41" customFormat="1"/>
    <row r="257" s="41" customFormat="1"/>
    <row r="258" s="41" customFormat="1"/>
    <row r="259" s="41" customFormat="1"/>
    <row r="260" s="41" customFormat="1"/>
    <row r="261" s="41" customFormat="1"/>
    <row r="262" s="41" customFormat="1"/>
    <row r="263" s="41" customFormat="1"/>
    <row r="264" s="41" customFormat="1"/>
    <row r="265" s="41" customFormat="1"/>
    <row r="266" s="41" customFormat="1"/>
    <row r="267" s="41" customFormat="1"/>
    <row r="268" s="41" customFormat="1"/>
    <row r="269" s="41" customFormat="1"/>
    <row r="270" s="41" customFormat="1"/>
    <row r="271" s="41" customFormat="1"/>
    <row r="272" s="41" customFormat="1"/>
    <row r="273" s="41" customFormat="1"/>
    <row r="274" s="41" customFormat="1"/>
    <row r="275" s="41" customFormat="1"/>
    <row r="276" s="41" customFormat="1"/>
    <row r="277" s="41" customFormat="1"/>
    <row r="278" s="41" customFormat="1"/>
    <row r="279" s="41" customFormat="1"/>
    <row r="280" s="41" customFormat="1"/>
    <row r="281" s="41" customFormat="1"/>
    <row r="282" s="41" customFormat="1"/>
    <row r="283" s="41" customFormat="1"/>
    <row r="284" s="41" customFormat="1"/>
    <row r="285" s="41" customFormat="1"/>
    <row r="286" s="41" customFormat="1"/>
    <row r="287" s="41" customFormat="1"/>
    <row r="288" s="41" customFormat="1"/>
    <row r="289" s="41" customFormat="1"/>
    <row r="290" s="41" customFormat="1"/>
    <row r="291" s="41" customFormat="1"/>
    <row r="292" s="41" customFormat="1"/>
    <row r="293" s="41" customFormat="1"/>
    <row r="294" s="41" customFormat="1"/>
    <row r="295" s="41" customFormat="1"/>
    <row r="296" s="41" customFormat="1"/>
    <row r="297" s="41" customFormat="1"/>
    <row r="298" s="41" customFormat="1"/>
    <row r="299" s="41" customFormat="1"/>
    <row r="300" s="41" customFormat="1"/>
    <row r="301" s="41" customFormat="1"/>
    <row r="302" s="41" customFormat="1"/>
    <row r="303" s="41" customFormat="1"/>
    <row r="304" s="41" customFormat="1"/>
    <row r="305" s="41" customFormat="1"/>
    <row r="306" s="41" customFormat="1"/>
    <row r="307" s="41" customFormat="1"/>
    <row r="308" s="41" customFormat="1"/>
    <row r="309" s="41" customFormat="1"/>
    <row r="310" s="41" customFormat="1"/>
    <row r="311" s="41" customFormat="1"/>
    <row r="312" s="41" customFormat="1"/>
    <row r="313" s="41" customFormat="1"/>
    <row r="314" s="41" customFormat="1"/>
    <row r="315" s="41" customFormat="1"/>
    <row r="316" s="41" customFormat="1"/>
    <row r="317" s="41" customFormat="1"/>
    <row r="318" s="41" customFormat="1"/>
    <row r="319" s="41" customFormat="1"/>
    <row r="320" s="41" customFormat="1"/>
    <row r="321" s="41" customFormat="1"/>
    <row r="322" s="41" customFormat="1"/>
    <row r="323" s="41" customFormat="1"/>
    <row r="324" s="41" customFormat="1"/>
    <row r="325" s="41" customFormat="1"/>
    <row r="326" s="41" customFormat="1"/>
    <row r="327" s="41" customFormat="1"/>
    <row r="328" s="41" customFormat="1"/>
    <row r="329" s="41" customFormat="1"/>
    <row r="330" s="41" customFormat="1"/>
    <row r="331" s="41" customFormat="1"/>
    <row r="332" s="41" customFormat="1"/>
    <row r="333" s="41" customFormat="1"/>
    <row r="334" s="41" customFormat="1"/>
    <row r="335" s="41" customFormat="1"/>
    <row r="336" s="41" customFormat="1"/>
    <row r="337" s="41" customFormat="1"/>
    <row r="338" s="41" customFormat="1"/>
    <row r="339" s="41" customFormat="1"/>
    <row r="340" s="41" customFormat="1"/>
    <row r="341" s="41" customFormat="1"/>
    <row r="342" s="41" customFormat="1"/>
    <row r="343" s="41" customFormat="1"/>
    <row r="344" s="41" customFormat="1"/>
    <row r="345" s="41" customFormat="1"/>
    <row r="346" s="41" customFormat="1"/>
    <row r="347" s="41" customFormat="1"/>
    <row r="348" s="41" customFormat="1"/>
    <row r="349" s="41" customFormat="1"/>
    <row r="350" s="41" customFormat="1"/>
    <row r="351" s="41" customFormat="1"/>
    <row r="352" s="41" customFormat="1"/>
    <row r="353" s="41" customFormat="1"/>
    <row r="354" s="41" customFormat="1"/>
    <row r="355" s="41" customFormat="1"/>
    <row r="356" s="41" customFormat="1"/>
    <row r="357" s="41" customFormat="1"/>
    <row r="358" s="41" customFormat="1"/>
    <row r="359" s="41" customFormat="1"/>
    <row r="360" s="41" customFormat="1"/>
    <row r="361" s="41" customFormat="1"/>
    <row r="362" s="41" customFormat="1"/>
    <row r="363" s="41" customFormat="1"/>
    <row r="364" s="41" customFormat="1"/>
    <row r="365" s="41" customFormat="1"/>
    <row r="366" s="41" customFormat="1"/>
    <row r="367" s="41" customFormat="1"/>
    <row r="368" s="41" customFormat="1"/>
    <row r="369" s="41" customFormat="1"/>
    <row r="370" s="41" customFormat="1"/>
    <row r="371" s="41" customFormat="1"/>
    <row r="372" s="41" customFormat="1"/>
    <row r="373" s="41" customFormat="1"/>
    <row r="374" s="41" customFormat="1"/>
    <row r="375" s="41" customFormat="1"/>
    <row r="376" s="41" customFormat="1"/>
    <row r="377" s="41" customFormat="1"/>
    <row r="378" s="41" customFormat="1"/>
    <row r="379" s="41" customFormat="1"/>
    <row r="380" s="41" customFormat="1"/>
    <row r="381" s="41" customFormat="1"/>
    <row r="382" s="41" customFormat="1"/>
    <row r="383" s="41" customFormat="1"/>
    <row r="384" s="41" customFormat="1"/>
    <row r="385" s="41" customFormat="1"/>
    <row r="386" s="41" customFormat="1"/>
    <row r="387" s="41" customFormat="1"/>
    <row r="388" s="41" customFormat="1"/>
    <row r="389" s="41" customFormat="1"/>
    <row r="390" s="41" customFormat="1"/>
    <row r="391" s="41" customFormat="1"/>
    <row r="392" s="41" customFormat="1"/>
    <row r="393" s="41" customFormat="1"/>
    <row r="394" s="41" customFormat="1"/>
    <row r="395" s="41" customFormat="1"/>
    <row r="396" s="41" customFormat="1"/>
    <row r="397" s="41" customFormat="1"/>
    <row r="398" s="41" customFormat="1"/>
    <row r="399" s="41" customFormat="1"/>
    <row r="400" s="41" customFormat="1"/>
    <row r="401" s="41" customFormat="1"/>
    <row r="402" s="41" customFormat="1"/>
    <row r="403" s="41" customFormat="1"/>
    <row r="404" s="41" customFormat="1"/>
    <row r="405" s="41" customFormat="1"/>
    <row r="406" s="41" customFormat="1"/>
    <row r="407" s="41" customFormat="1"/>
    <row r="408" s="41" customFormat="1"/>
    <row r="409" s="41" customFormat="1"/>
    <row r="410" s="41" customFormat="1"/>
    <row r="411" s="41" customFormat="1"/>
    <row r="412" s="41" customFormat="1"/>
    <row r="413" s="41" customFormat="1"/>
    <row r="414" s="41" customFormat="1"/>
    <row r="415" s="41" customFormat="1"/>
    <row r="416" s="41" customFormat="1"/>
    <row r="417" s="41" customFormat="1"/>
    <row r="418" s="41" customFormat="1"/>
    <row r="419" s="41" customFormat="1"/>
    <row r="420" s="41" customFormat="1"/>
    <row r="421" s="41" customFormat="1"/>
    <row r="422" s="41" customFormat="1"/>
    <row r="423" s="41" customFormat="1"/>
    <row r="424" s="41" customFormat="1"/>
    <row r="425" s="41" customFormat="1"/>
    <row r="426" s="41" customFormat="1"/>
    <row r="427" s="41" customFormat="1"/>
    <row r="428" s="41" customFormat="1"/>
    <row r="429" s="41" customFormat="1"/>
    <row r="430" s="41" customFormat="1"/>
    <row r="431" s="41" customFormat="1"/>
    <row r="432" s="41" customFormat="1"/>
    <row r="433" s="41" customFormat="1"/>
    <row r="434" s="41" customFormat="1"/>
    <row r="435" s="41" customFormat="1"/>
    <row r="436" s="41" customFormat="1"/>
    <row r="437" s="41" customFormat="1"/>
    <row r="438" s="41" customFormat="1"/>
    <row r="439" s="41" customFormat="1"/>
    <row r="440" s="41" customFormat="1"/>
    <row r="441" s="41" customFormat="1"/>
    <row r="442" s="41" customFormat="1"/>
    <row r="443" s="41" customFormat="1"/>
    <row r="444" s="41" customFormat="1"/>
    <row r="445" s="41" customFormat="1"/>
    <row r="446" s="41" customFormat="1"/>
    <row r="447" s="41" customFormat="1"/>
    <row r="448" s="41" customFormat="1"/>
    <row r="449" s="41" customFormat="1"/>
    <row r="450" s="41" customFormat="1"/>
    <row r="451" s="41" customFormat="1"/>
    <row r="452" s="41" customFormat="1"/>
    <row r="453" s="41" customFormat="1"/>
    <row r="454" s="41" customFormat="1"/>
    <row r="455" s="41" customFormat="1"/>
    <row r="456" s="41" customFormat="1"/>
    <row r="457" s="41" customFormat="1"/>
    <row r="458" s="41" customFormat="1"/>
    <row r="459" s="41" customFormat="1"/>
    <row r="460" s="41" customFormat="1"/>
    <row r="461" s="41" customFormat="1"/>
    <row r="462" s="41" customFormat="1"/>
    <row r="463" s="41" customFormat="1"/>
    <row r="464" s="41" customFormat="1"/>
    <row r="465" s="41" customFormat="1"/>
    <row r="466" s="41" customFormat="1"/>
    <row r="467" s="41" customFormat="1"/>
    <row r="468" s="41" customFormat="1"/>
    <row r="469" s="41" customFormat="1"/>
    <row r="470" s="41" customFormat="1"/>
    <row r="471" s="41" customFormat="1"/>
    <row r="472" s="41" customFormat="1"/>
    <row r="473" s="41" customFormat="1"/>
    <row r="474" s="41" customFormat="1"/>
    <row r="475" s="41" customFormat="1"/>
    <row r="476" s="41" customFormat="1"/>
    <row r="477" s="41" customFormat="1"/>
    <row r="478" s="41" customFormat="1"/>
    <row r="479" s="41" customFormat="1"/>
    <row r="480" s="41" customFormat="1"/>
    <row r="481" s="41" customFormat="1"/>
    <row r="482" s="41" customFormat="1"/>
    <row r="483" s="41" customFormat="1"/>
    <row r="484" s="41" customFormat="1"/>
    <row r="485" s="41" customFormat="1"/>
    <row r="486" s="41" customFormat="1"/>
    <row r="487" s="41" customFormat="1"/>
    <row r="488" s="41" customFormat="1"/>
    <row r="489" s="41" customFormat="1"/>
    <row r="490" s="41" customFormat="1"/>
    <row r="491" s="41" customFormat="1"/>
    <row r="492" s="41" customFormat="1"/>
    <row r="493" s="41" customFormat="1"/>
    <row r="494" s="41" customFormat="1"/>
    <row r="495" s="41" customFormat="1"/>
    <row r="496" s="41" customFormat="1"/>
    <row r="497" s="41" customFormat="1"/>
    <row r="498" s="41" customFormat="1"/>
    <row r="499" s="41" customFormat="1"/>
    <row r="500" s="41" customFormat="1"/>
    <row r="501" s="41" customFormat="1"/>
    <row r="502" s="41" customFormat="1"/>
    <row r="503" s="41" customFormat="1"/>
    <row r="504" s="41" customFormat="1"/>
    <row r="505" s="41" customFormat="1"/>
    <row r="506" s="41" customFormat="1"/>
    <row r="507" s="41" customFormat="1"/>
    <row r="508" s="41" customFormat="1"/>
    <row r="509" s="41" customFormat="1"/>
    <row r="510" s="41" customFormat="1"/>
    <row r="511" s="41" customFormat="1"/>
    <row r="512" s="41" customFormat="1"/>
    <row r="513" s="41" customFormat="1"/>
    <row r="514" s="41" customFormat="1"/>
    <row r="515" s="41" customFormat="1"/>
    <row r="516" s="41" customFormat="1"/>
    <row r="517" s="41" customFormat="1"/>
    <row r="518" s="41" customFormat="1"/>
    <row r="519" s="41" customFormat="1"/>
    <row r="520" s="41" customFormat="1"/>
    <row r="521" s="41" customFormat="1"/>
    <row r="522" s="41" customFormat="1"/>
    <row r="523" s="41" customFormat="1"/>
    <row r="524" s="41" customFormat="1"/>
    <row r="525" s="41" customFormat="1"/>
    <row r="526" s="41" customFormat="1"/>
    <row r="527" s="41" customFormat="1"/>
    <row r="528" s="41" customFormat="1"/>
    <row r="529" s="41" customFormat="1"/>
    <row r="530" s="41" customFormat="1"/>
    <row r="531" s="41" customFormat="1"/>
    <row r="532" s="41" customFormat="1"/>
    <row r="533" s="41" customFormat="1"/>
    <row r="534" s="41" customFormat="1"/>
    <row r="535" s="41" customFormat="1"/>
    <row r="536" s="41" customFormat="1"/>
    <row r="537" s="41" customFormat="1"/>
    <row r="538" s="41" customFormat="1"/>
    <row r="539" s="41" customFormat="1"/>
    <row r="540" s="41" customFormat="1"/>
    <row r="541" s="41" customFormat="1"/>
    <row r="542" s="41" customFormat="1"/>
    <row r="543" s="41" customFormat="1"/>
    <row r="544" s="41" customFormat="1"/>
    <row r="545" s="41" customFormat="1"/>
    <row r="546" s="41" customFormat="1"/>
    <row r="547" s="41" customFormat="1"/>
    <row r="548" s="41" customFormat="1"/>
    <row r="549" s="41" customFormat="1"/>
    <row r="550" s="41" customFormat="1"/>
    <row r="551" s="41" customFormat="1"/>
    <row r="552" s="41" customFormat="1"/>
    <row r="553" s="41" customFormat="1"/>
    <row r="554" s="41" customFormat="1"/>
    <row r="555" s="41" customFormat="1"/>
    <row r="556" s="41" customFormat="1"/>
    <row r="557" s="41" customFormat="1"/>
    <row r="558" s="41" customFormat="1"/>
    <row r="559" s="41" customFormat="1"/>
    <row r="560" s="41" customFormat="1"/>
    <row r="561" s="41" customFormat="1"/>
    <row r="562" s="41" customFormat="1"/>
    <row r="563" s="41" customFormat="1"/>
    <row r="564" s="41" customFormat="1"/>
    <row r="565" s="41" customFormat="1"/>
    <row r="566" s="41" customFormat="1"/>
    <row r="567" s="41" customFormat="1"/>
    <row r="568" s="41" customFormat="1"/>
    <row r="569" s="41" customFormat="1"/>
    <row r="570" s="41" customFormat="1"/>
    <row r="571" s="41" customFormat="1"/>
    <row r="572" s="41" customFormat="1"/>
    <row r="573" s="41" customFormat="1"/>
    <row r="574" s="41" customFormat="1"/>
    <row r="575" s="41" customFormat="1"/>
    <row r="576" s="41" customFormat="1"/>
    <row r="577" s="41" customFormat="1"/>
    <row r="578" s="41" customFormat="1"/>
    <row r="579" s="41" customFormat="1"/>
    <row r="580" s="41" customFormat="1"/>
    <row r="581" s="41" customFormat="1"/>
    <row r="582" s="41" customFormat="1"/>
    <row r="583" s="41" customFormat="1"/>
    <row r="584" s="41" customFormat="1"/>
    <row r="585" s="41" customFormat="1"/>
    <row r="586" s="41" customFormat="1"/>
    <row r="587" s="41" customFormat="1"/>
    <row r="588" s="41" customFormat="1"/>
    <row r="589" s="41" customFormat="1"/>
    <row r="590" s="41" customFormat="1"/>
    <row r="591" s="41" customFormat="1"/>
    <row r="592" s="41" customFormat="1"/>
    <row r="593" s="41" customFormat="1"/>
    <row r="594" s="41" customFormat="1"/>
    <row r="595" s="41" customFormat="1"/>
    <row r="596" s="41" customFormat="1"/>
    <row r="597" s="41" customFormat="1"/>
    <row r="598" s="41" customFormat="1"/>
    <row r="599" s="41" customFormat="1"/>
    <row r="600" s="41" customFormat="1"/>
    <row r="601" s="41" customFormat="1"/>
    <row r="602" s="41" customFormat="1"/>
    <row r="603" s="41" customFormat="1"/>
    <row r="604" s="41" customFormat="1"/>
    <row r="605" s="41" customFormat="1"/>
    <row r="606" s="41" customFormat="1"/>
    <row r="607" s="41" customFormat="1"/>
    <row r="608" s="41" customFormat="1"/>
    <row r="609" s="41" customFormat="1"/>
    <row r="610" s="41" customFormat="1"/>
    <row r="611" s="41" customFormat="1"/>
    <row r="612" s="41" customFormat="1"/>
    <row r="613" s="41" customFormat="1"/>
    <row r="614" s="41" customFormat="1"/>
    <row r="615" s="41" customFormat="1"/>
    <row r="616" s="41" customFormat="1"/>
    <row r="617" s="41" customFormat="1"/>
    <row r="618" s="41" customFormat="1"/>
    <row r="619" s="41" customFormat="1"/>
    <row r="620" s="41" customFormat="1"/>
    <row r="621" s="41" customFormat="1"/>
    <row r="622" s="41" customFormat="1"/>
    <row r="623" s="41" customFormat="1"/>
    <row r="624" s="41" customFormat="1"/>
    <row r="625" s="41" customFormat="1"/>
    <row r="626" s="41" customFormat="1"/>
    <row r="627" s="41" customFormat="1"/>
    <row r="628" s="41" customFormat="1"/>
    <row r="629" s="41" customFormat="1"/>
    <row r="630" s="41" customFormat="1"/>
    <row r="631" s="41" customFormat="1"/>
    <row r="632" s="41" customFormat="1"/>
    <row r="633" s="41" customFormat="1"/>
    <row r="634" s="41" customFormat="1"/>
    <row r="635" s="41" customFormat="1"/>
    <row r="636" s="41" customFormat="1"/>
    <row r="637" s="41" customFormat="1"/>
    <row r="638" s="41" customFormat="1"/>
    <row r="639" s="41" customFormat="1"/>
    <row r="640" s="41" customFormat="1"/>
    <row r="641" s="41" customFormat="1"/>
    <row r="642" s="41" customFormat="1"/>
    <row r="643" s="41" customFormat="1"/>
    <row r="644" s="41" customFormat="1"/>
    <row r="645" s="41" customFormat="1"/>
    <row r="646" s="41" customFormat="1"/>
    <row r="647" s="41" customFormat="1"/>
    <row r="648" s="41" customFormat="1"/>
    <row r="649" s="41" customFormat="1"/>
    <row r="650" s="41" customFormat="1"/>
    <row r="651" s="41" customFormat="1"/>
    <row r="652" s="41" customFormat="1"/>
    <row r="653" s="41" customFormat="1"/>
    <row r="654" s="41" customFormat="1"/>
    <row r="655" s="41" customFormat="1"/>
    <row r="656" s="41" customFormat="1"/>
    <row r="657" s="41" customFormat="1"/>
    <row r="658" s="41" customFormat="1"/>
    <row r="659" s="41" customFormat="1"/>
    <row r="660" s="41" customFormat="1"/>
    <row r="661" s="41" customFormat="1"/>
    <row r="662" s="41" customFormat="1"/>
    <row r="663" s="41" customFormat="1"/>
    <row r="664" s="41" customFormat="1"/>
    <row r="665" s="41" customFormat="1"/>
    <row r="666" s="41" customFormat="1"/>
    <row r="667" s="41" customFormat="1"/>
    <row r="668" s="41" customFormat="1"/>
    <row r="669" s="41" customFormat="1"/>
    <row r="670" s="41" customFormat="1"/>
    <row r="671" s="41" customFormat="1"/>
    <row r="672" s="41" customFormat="1"/>
    <row r="673" s="41" customFormat="1"/>
    <row r="674" s="41" customFormat="1"/>
    <row r="675" s="41" customFormat="1"/>
    <row r="676" s="41" customFormat="1"/>
    <row r="677" s="41" customFormat="1"/>
    <row r="678" s="41" customFormat="1"/>
    <row r="679" s="41" customFormat="1"/>
    <row r="680" s="41" customFormat="1"/>
    <row r="681" s="41" customFormat="1"/>
    <row r="682" s="41" customFormat="1"/>
    <row r="683" s="41" customFormat="1"/>
    <row r="684" s="41" customFormat="1"/>
    <row r="685" s="41" customFormat="1"/>
    <row r="686" s="41" customFormat="1"/>
    <row r="687" s="41" customFormat="1"/>
    <row r="688" s="41" customFormat="1"/>
    <row r="689" s="41" customFormat="1"/>
    <row r="690" s="41" customFormat="1"/>
    <row r="691" s="41" customFormat="1"/>
    <row r="692" s="41" customFormat="1"/>
    <row r="693" s="41" customFormat="1"/>
    <row r="694" s="41" customFormat="1"/>
    <row r="695" s="41" customFormat="1"/>
    <row r="696" s="41" customFormat="1"/>
    <row r="697" s="41" customFormat="1"/>
    <row r="698" s="41" customFormat="1"/>
    <row r="699" s="41" customFormat="1"/>
    <row r="700" s="41" customFormat="1"/>
    <row r="701" s="41" customFormat="1"/>
    <row r="702" s="41" customFormat="1"/>
    <row r="703" s="41" customFormat="1"/>
    <row r="704" s="41" customFormat="1"/>
    <row r="705" s="41" customFormat="1"/>
    <row r="706" s="41" customFormat="1"/>
    <row r="707" s="41" customFormat="1"/>
    <row r="708" s="41" customFormat="1"/>
    <row r="709" s="41" customFormat="1"/>
    <row r="710" s="41" customFormat="1"/>
    <row r="711" s="41" customFormat="1"/>
    <row r="712" s="41" customFormat="1"/>
    <row r="713" s="41" customFormat="1"/>
    <row r="714" s="41" customFormat="1"/>
    <row r="715" s="41" customFormat="1"/>
    <row r="716" s="41" customFormat="1"/>
    <row r="717" s="41" customFormat="1"/>
    <row r="718" s="41" customFormat="1"/>
    <row r="719" s="41" customFormat="1"/>
    <row r="720" s="41" customFormat="1"/>
    <row r="721" s="41" customFormat="1"/>
    <row r="722" s="41" customFormat="1"/>
    <row r="723" s="41" customFormat="1"/>
    <row r="724" s="41" customFormat="1"/>
    <row r="725" s="41" customFormat="1"/>
    <row r="726" s="41" customFormat="1"/>
    <row r="727" s="41" customFormat="1"/>
    <row r="728" s="41" customFormat="1"/>
    <row r="729" s="41" customFormat="1"/>
    <row r="730" s="41" customFormat="1"/>
    <row r="731" s="41" customFormat="1"/>
    <row r="732" s="41" customFormat="1"/>
    <row r="733" s="41" customFormat="1"/>
    <row r="734" s="41" customFormat="1"/>
    <row r="735" s="41" customFormat="1"/>
    <row r="736" s="41" customFormat="1"/>
    <row r="737" s="41" customFormat="1"/>
    <row r="738" s="41" customFormat="1"/>
    <row r="739" s="41" customFormat="1"/>
    <row r="740" s="41" customFormat="1"/>
    <row r="741" s="41" customFormat="1"/>
    <row r="742" s="41" customFormat="1"/>
    <row r="743" s="41" customFormat="1"/>
    <row r="744" s="41" customFormat="1"/>
    <row r="745" s="41" customFormat="1"/>
    <row r="746" s="41" customFormat="1"/>
    <row r="747" s="41" customFormat="1"/>
    <row r="748" s="41" customFormat="1"/>
    <row r="749" s="41" customFormat="1"/>
    <row r="750" s="41" customFormat="1"/>
    <row r="751" s="41" customFormat="1"/>
    <row r="752" s="41" customFormat="1"/>
    <row r="753" s="41" customFormat="1"/>
    <row r="754" s="41" customFormat="1"/>
    <row r="755" s="41" customFormat="1"/>
    <row r="756" s="41" customFormat="1"/>
    <row r="757" s="41" customFormat="1"/>
    <row r="758" s="41" customFormat="1"/>
    <row r="759" s="41" customFormat="1"/>
    <row r="760" s="41" customFormat="1"/>
    <row r="761" s="41" customFormat="1"/>
    <row r="762" s="41" customFormat="1"/>
    <row r="763" s="41" customFormat="1"/>
    <row r="764" s="41" customFormat="1"/>
    <row r="765" s="41" customFormat="1"/>
    <row r="766" s="41" customFormat="1"/>
    <row r="767" s="41" customFormat="1"/>
    <row r="768" s="41" customFormat="1"/>
    <row r="769" s="41" customFormat="1"/>
    <row r="770" s="41" customFormat="1"/>
    <row r="771" s="41" customFormat="1"/>
    <row r="772" s="41" customFormat="1"/>
    <row r="773" s="41" customFormat="1"/>
    <row r="774" s="41" customFormat="1"/>
    <row r="775" s="41" customFormat="1"/>
    <row r="776" s="41" customFormat="1"/>
    <row r="777" s="41" customFormat="1"/>
    <row r="778" s="41" customFormat="1"/>
    <row r="779" s="41" customFormat="1"/>
    <row r="780" s="41" customFormat="1"/>
    <row r="781" s="41" customFormat="1"/>
    <row r="782" s="41" customFormat="1"/>
    <row r="783" s="41" customFormat="1"/>
    <row r="784" s="41" customFormat="1"/>
    <row r="785" s="41" customFormat="1"/>
    <row r="786" s="41" customFormat="1"/>
    <row r="787" s="41" customFormat="1"/>
    <row r="788" s="41" customFormat="1"/>
    <row r="789" s="41" customFormat="1"/>
    <row r="790" s="41" customFormat="1"/>
    <row r="791" s="41" customFormat="1"/>
    <row r="792" s="41" customFormat="1"/>
    <row r="793" s="41" customFormat="1"/>
    <row r="794" s="41" customFormat="1"/>
    <row r="795" s="41" customFormat="1"/>
    <row r="796" s="41" customFormat="1"/>
    <row r="797" s="41" customFormat="1"/>
    <row r="798" s="41" customFormat="1"/>
    <row r="799" s="41" customFormat="1"/>
    <row r="800" s="41" customFormat="1"/>
    <row r="801" s="41" customFormat="1"/>
    <row r="802" s="41" customFormat="1"/>
    <row r="803" s="41" customFormat="1"/>
    <row r="804" s="41" customFormat="1"/>
    <row r="805" s="41" customFormat="1"/>
    <row r="806" s="41" customFormat="1"/>
    <row r="807" s="41" customFormat="1"/>
    <row r="808" s="41" customFormat="1"/>
    <row r="809" s="41" customFormat="1"/>
    <row r="810" s="41" customFormat="1"/>
    <row r="811" s="41" customFormat="1"/>
    <row r="812" s="41" customFormat="1"/>
    <row r="813" s="41" customFormat="1"/>
    <row r="814" s="41" customFormat="1"/>
    <row r="815" s="41" customFormat="1"/>
    <row r="816" s="41" customFormat="1"/>
    <row r="817" s="41" customFormat="1"/>
    <row r="818" s="41" customFormat="1"/>
    <row r="819" s="41" customFormat="1"/>
    <row r="820" s="41" customFormat="1"/>
    <row r="821" s="41" customFormat="1"/>
    <row r="822" s="41" customFormat="1"/>
    <row r="823" s="41" customFormat="1"/>
    <row r="824" s="41" customFormat="1"/>
    <row r="825" s="41" customFormat="1"/>
    <row r="826" s="41" customFormat="1"/>
    <row r="827" s="41" customFormat="1"/>
    <row r="828" s="41" customFormat="1"/>
    <row r="829" s="41" customFormat="1"/>
    <row r="830" s="41" customFormat="1"/>
    <row r="831" s="41" customFormat="1"/>
    <row r="832" s="41" customFormat="1"/>
    <row r="833" s="41" customFormat="1"/>
    <row r="834" s="41" customFormat="1"/>
    <row r="835" s="41" customFormat="1"/>
    <row r="836" s="41" customFormat="1"/>
    <row r="837" s="41" customFormat="1"/>
    <row r="838" s="41" customFormat="1"/>
    <row r="839" s="41" customFormat="1"/>
    <row r="840" s="41" customFormat="1"/>
    <row r="841" s="41" customFormat="1"/>
    <row r="842" s="41" customFormat="1"/>
    <row r="843" s="41" customFormat="1"/>
    <row r="844" s="41" customFormat="1"/>
  </sheetData>
  <sheetProtection algorithmName="SHA-512" hashValue="InM2YBeuGS9goA02RjnEh2R7FEPgRZWOTjT1Yvb8w5wBNVOPjpbS54SbpMRZ7cfUwYrFxUHPWoKP81aNc1Gfig==" saltValue="rHdOrzg2Dk29DMcrzKJJnQ==" spinCount="100000" sheet="1" objects="1" scenarios="1"/>
  <mergeCells count="10">
    <mergeCell ref="A59:J60"/>
    <mergeCell ref="B44:E45"/>
    <mergeCell ref="B46:D46"/>
    <mergeCell ref="B33:E34"/>
    <mergeCell ref="B3:C4"/>
    <mergeCell ref="A1:G1"/>
    <mergeCell ref="B19:F20"/>
    <mergeCell ref="B30:E31"/>
    <mergeCell ref="B21:E22"/>
    <mergeCell ref="B10:D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6C316-3234-45BD-B865-D5DE473DBC71}">
  <sheetPr>
    <tabColor theme="4"/>
  </sheetPr>
  <dimension ref="A1:I46"/>
  <sheetViews>
    <sheetView tabSelected="1" zoomScale="70" zoomScaleNormal="70" workbookViewId="0">
      <selection activeCell="G35" sqref="G35"/>
    </sheetView>
  </sheetViews>
  <sheetFormatPr defaultColWidth="9.140625" defaultRowHeight="16.5"/>
  <cols>
    <col min="1" max="1" width="35.28515625" style="1" customWidth="1"/>
    <col min="2" max="2" width="49.85546875" style="1" customWidth="1"/>
    <col min="3" max="3" width="39.7109375" style="1" customWidth="1"/>
    <col min="4" max="4" width="55.85546875" style="1" customWidth="1"/>
    <col min="5" max="5" width="14.28515625" style="1" customWidth="1"/>
    <col min="6" max="6" width="12" style="1" customWidth="1"/>
    <col min="7" max="7" width="16.5703125" style="1" customWidth="1"/>
    <col min="8" max="8" width="45.140625" style="1" customWidth="1"/>
    <col min="9" max="9" width="45.5703125" style="1" customWidth="1"/>
    <col min="10" max="16384" width="9.140625" style="1"/>
  </cols>
  <sheetData>
    <row r="1" spans="1:9" ht="22.5">
      <c r="A1" s="110" t="s">
        <v>14</v>
      </c>
      <c r="B1" s="110"/>
      <c r="C1" s="110"/>
      <c r="D1" s="110"/>
      <c r="E1" s="110"/>
      <c r="F1" s="110"/>
      <c r="G1" s="110"/>
      <c r="H1" s="110"/>
      <c r="I1" s="110"/>
    </row>
    <row r="2" spans="1:9" ht="20.25">
      <c r="A2" s="111" t="s">
        <v>15</v>
      </c>
      <c r="B2" s="111"/>
      <c r="C2" s="111"/>
      <c r="D2" s="111"/>
      <c r="E2" s="111"/>
      <c r="F2" s="111"/>
      <c r="G2" s="111"/>
      <c r="H2" s="112"/>
      <c r="I2" s="112"/>
    </row>
    <row r="3" spans="1:9" ht="20.25">
      <c r="A3" s="36"/>
      <c r="B3" s="36"/>
      <c r="C3" s="36"/>
      <c r="D3" s="36"/>
      <c r="E3" s="36"/>
      <c r="F3" s="36"/>
      <c r="G3" s="36"/>
      <c r="H3" s="85" t="s">
        <v>16</v>
      </c>
      <c r="I3" s="100"/>
    </row>
    <row r="4" spans="1:9" ht="20.25">
      <c r="A4" s="36"/>
      <c r="B4" s="36"/>
      <c r="C4" s="36"/>
      <c r="D4" s="36"/>
      <c r="E4" s="36"/>
      <c r="F4" s="36"/>
      <c r="G4" s="36"/>
      <c r="H4" s="84" t="s">
        <v>17</v>
      </c>
      <c r="I4" s="39"/>
    </row>
    <row r="5" spans="1:9" s="6" customFormat="1" ht="26.25" customHeight="1">
      <c r="A5" s="113" t="s">
        <v>18</v>
      </c>
      <c r="B5" s="113"/>
      <c r="C5" s="113" t="s">
        <v>19</v>
      </c>
      <c r="D5" s="113"/>
      <c r="E5" s="114" t="s">
        <v>20</v>
      </c>
      <c r="F5" s="115"/>
      <c r="G5" s="116"/>
      <c r="H5" s="117" t="s">
        <v>21</v>
      </c>
      <c r="I5" s="117"/>
    </row>
    <row r="6" spans="1:9" ht="54" customHeight="1">
      <c r="A6" s="63" t="s">
        <v>22</v>
      </c>
      <c r="B6" s="63" t="s">
        <v>23</v>
      </c>
      <c r="C6" s="63" t="s">
        <v>24</v>
      </c>
      <c r="D6" s="63" t="s">
        <v>25</v>
      </c>
      <c r="E6" s="63" t="s">
        <v>26</v>
      </c>
      <c r="F6" s="63" t="s">
        <v>27</v>
      </c>
      <c r="G6" s="63" t="s">
        <v>28</v>
      </c>
      <c r="H6" s="64" t="s">
        <v>29</v>
      </c>
      <c r="I6" s="64" t="s">
        <v>30</v>
      </c>
    </row>
    <row r="7" spans="1:9">
      <c r="A7" s="26"/>
      <c r="B7" s="26"/>
      <c r="C7" s="27"/>
      <c r="D7" s="26"/>
      <c r="E7" s="28"/>
      <c r="F7" s="78"/>
      <c r="G7" s="65">
        <f>SUM(E7*F7)</f>
        <v>0</v>
      </c>
      <c r="H7" s="2"/>
      <c r="I7" s="2"/>
    </row>
    <row r="8" spans="1:9">
      <c r="A8" s="26"/>
      <c r="B8" s="26"/>
      <c r="C8" s="27"/>
      <c r="D8" s="26"/>
      <c r="E8" s="28"/>
      <c r="F8" s="78"/>
      <c r="G8" s="65">
        <f t="shared" ref="G8:G32" si="0">SUM(E8*F8)</f>
        <v>0</v>
      </c>
      <c r="H8" s="2"/>
      <c r="I8" s="2"/>
    </row>
    <row r="9" spans="1:9">
      <c r="A9" s="26"/>
      <c r="B9" s="26"/>
      <c r="C9" s="27"/>
      <c r="D9" s="26"/>
      <c r="E9" s="28"/>
      <c r="F9" s="78"/>
      <c r="G9" s="65">
        <f t="shared" si="0"/>
        <v>0</v>
      </c>
      <c r="H9" s="2"/>
      <c r="I9" s="2"/>
    </row>
    <row r="10" spans="1:9">
      <c r="A10" s="26"/>
      <c r="B10" s="26"/>
      <c r="C10" s="27"/>
      <c r="D10" s="26"/>
      <c r="E10" s="28"/>
      <c r="F10" s="78"/>
      <c r="G10" s="65">
        <f t="shared" si="0"/>
        <v>0</v>
      </c>
      <c r="H10" s="2"/>
      <c r="I10" s="2"/>
    </row>
    <row r="11" spans="1:9">
      <c r="A11" s="26"/>
      <c r="B11" s="26"/>
      <c r="C11" s="27"/>
      <c r="D11" s="26"/>
      <c r="E11" s="28"/>
      <c r="F11" s="78"/>
      <c r="G11" s="65">
        <f t="shared" si="0"/>
        <v>0</v>
      </c>
      <c r="H11" s="2"/>
      <c r="I11" s="2"/>
    </row>
    <row r="12" spans="1:9">
      <c r="A12" s="26"/>
      <c r="B12" s="26"/>
      <c r="C12" s="27"/>
      <c r="D12" s="26"/>
      <c r="E12" s="28"/>
      <c r="F12" s="78"/>
      <c r="G12" s="65">
        <f t="shared" si="0"/>
        <v>0</v>
      </c>
      <c r="I12" s="2"/>
    </row>
    <row r="13" spans="1:9">
      <c r="A13" s="26"/>
      <c r="B13" s="26"/>
      <c r="C13" s="27"/>
      <c r="D13" s="26"/>
      <c r="E13" s="28"/>
      <c r="F13" s="78"/>
      <c r="G13" s="65">
        <f t="shared" si="0"/>
        <v>0</v>
      </c>
      <c r="H13" s="2"/>
      <c r="I13" s="2"/>
    </row>
    <row r="14" spans="1:9">
      <c r="A14" s="26"/>
      <c r="B14" s="26"/>
      <c r="C14" s="27"/>
      <c r="D14" s="26"/>
      <c r="E14" s="28"/>
      <c r="F14" s="78"/>
      <c r="G14" s="65">
        <f t="shared" si="0"/>
        <v>0</v>
      </c>
      <c r="H14" s="2"/>
      <c r="I14" s="2"/>
    </row>
    <row r="15" spans="1:9">
      <c r="A15" s="26"/>
      <c r="B15" s="26"/>
      <c r="C15" s="27"/>
      <c r="D15" s="26"/>
      <c r="E15" s="28"/>
      <c r="F15" s="78"/>
      <c r="G15" s="65">
        <f t="shared" si="0"/>
        <v>0</v>
      </c>
      <c r="H15" s="2"/>
      <c r="I15" s="2"/>
    </row>
    <row r="16" spans="1:9">
      <c r="A16" s="26"/>
      <c r="B16" s="26"/>
      <c r="C16" s="27"/>
      <c r="D16" s="26"/>
      <c r="E16" s="28"/>
      <c r="F16" s="78"/>
      <c r="G16" s="65">
        <f t="shared" si="0"/>
        <v>0</v>
      </c>
      <c r="H16" s="2"/>
      <c r="I16" s="2"/>
    </row>
    <row r="17" spans="1:9">
      <c r="A17" s="26"/>
      <c r="B17" s="26"/>
      <c r="C17" s="27"/>
      <c r="D17" s="26"/>
      <c r="E17" s="28"/>
      <c r="F17" s="78"/>
      <c r="G17" s="65">
        <f t="shared" si="0"/>
        <v>0</v>
      </c>
      <c r="H17" s="2"/>
      <c r="I17" s="2"/>
    </row>
    <row r="18" spans="1:9">
      <c r="A18" s="26"/>
      <c r="B18" s="26"/>
      <c r="C18" s="27"/>
      <c r="D18" s="26"/>
      <c r="E18" s="28"/>
      <c r="F18" s="78"/>
      <c r="G18" s="65">
        <f t="shared" si="0"/>
        <v>0</v>
      </c>
      <c r="H18" s="2"/>
      <c r="I18" s="2"/>
    </row>
    <row r="19" spans="1:9">
      <c r="A19" s="26"/>
      <c r="B19" s="26"/>
      <c r="C19" s="27"/>
      <c r="D19" s="26"/>
      <c r="E19" s="28"/>
      <c r="F19" s="78"/>
      <c r="G19" s="65">
        <f t="shared" si="0"/>
        <v>0</v>
      </c>
      <c r="H19" s="2"/>
      <c r="I19" s="2"/>
    </row>
    <row r="20" spans="1:9">
      <c r="A20" s="26"/>
      <c r="B20" s="26"/>
      <c r="C20" s="27"/>
      <c r="D20" s="26"/>
      <c r="E20" s="28"/>
      <c r="F20" s="78"/>
      <c r="G20" s="65">
        <f t="shared" si="0"/>
        <v>0</v>
      </c>
      <c r="H20" s="2"/>
      <c r="I20" s="2"/>
    </row>
    <row r="21" spans="1:9">
      <c r="A21" s="26"/>
      <c r="B21" s="26"/>
      <c r="C21" s="27"/>
      <c r="D21" s="26"/>
      <c r="E21" s="28"/>
      <c r="F21" s="78"/>
      <c r="G21" s="65">
        <f t="shared" si="0"/>
        <v>0</v>
      </c>
      <c r="H21" s="2"/>
      <c r="I21" s="2"/>
    </row>
    <row r="22" spans="1:9">
      <c r="A22" s="26"/>
      <c r="B22" s="26"/>
      <c r="C22" s="27"/>
      <c r="D22" s="26"/>
      <c r="E22" s="28"/>
      <c r="F22" s="78"/>
      <c r="G22" s="65">
        <f t="shared" si="0"/>
        <v>0</v>
      </c>
      <c r="H22" s="2"/>
      <c r="I22" s="2"/>
    </row>
    <row r="23" spans="1:9">
      <c r="A23" s="26"/>
      <c r="B23" s="26"/>
      <c r="C23" s="27"/>
      <c r="D23" s="26"/>
      <c r="E23" s="28"/>
      <c r="F23" s="78"/>
      <c r="G23" s="65">
        <f t="shared" si="0"/>
        <v>0</v>
      </c>
      <c r="H23" s="2"/>
      <c r="I23" s="2"/>
    </row>
    <row r="24" spans="1:9">
      <c r="A24" s="26"/>
      <c r="B24" s="26"/>
      <c r="C24" s="27"/>
      <c r="D24" s="26"/>
      <c r="E24" s="28"/>
      <c r="F24" s="78"/>
      <c r="G24" s="65">
        <f t="shared" si="0"/>
        <v>0</v>
      </c>
      <c r="H24" s="2"/>
      <c r="I24" s="2"/>
    </row>
    <row r="25" spans="1:9">
      <c r="A25" s="26"/>
      <c r="B25" s="26"/>
      <c r="C25" s="27"/>
      <c r="D25" s="26"/>
      <c r="E25" s="28"/>
      <c r="F25" s="78"/>
      <c r="G25" s="65">
        <f t="shared" si="0"/>
        <v>0</v>
      </c>
      <c r="H25" s="2"/>
      <c r="I25" s="2"/>
    </row>
    <row r="26" spans="1:9">
      <c r="A26" s="26"/>
      <c r="B26" s="26"/>
      <c r="C26" s="27"/>
      <c r="D26" s="26"/>
      <c r="E26" s="28"/>
      <c r="F26" s="78"/>
      <c r="G26" s="65">
        <f t="shared" si="0"/>
        <v>0</v>
      </c>
      <c r="H26" s="2"/>
      <c r="I26" s="2"/>
    </row>
    <row r="27" spans="1:9">
      <c r="A27" s="26"/>
      <c r="B27" s="26"/>
      <c r="C27" s="27"/>
      <c r="D27" s="26"/>
      <c r="E27" s="28"/>
      <c r="F27" s="78"/>
      <c r="G27" s="65">
        <f t="shared" si="0"/>
        <v>0</v>
      </c>
      <c r="H27" s="2"/>
      <c r="I27" s="2"/>
    </row>
    <row r="28" spans="1:9">
      <c r="A28" s="26"/>
      <c r="B28" s="26"/>
      <c r="C28" s="27"/>
      <c r="D28" s="26"/>
      <c r="E28" s="28"/>
      <c r="F28" s="78"/>
      <c r="G28" s="65">
        <f t="shared" si="0"/>
        <v>0</v>
      </c>
      <c r="H28" s="2"/>
      <c r="I28" s="2"/>
    </row>
    <row r="29" spans="1:9">
      <c r="A29" s="26"/>
      <c r="B29" s="26"/>
      <c r="C29" s="27"/>
      <c r="D29" s="26"/>
      <c r="E29" s="28"/>
      <c r="F29" s="78"/>
      <c r="G29" s="65">
        <f t="shared" si="0"/>
        <v>0</v>
      </c>
      <c r="H29" s="2"/>
      <c r="I29" s="2"/>
    </row>
    <row r="30" spans="1:9">
      <c r="A30" s="26"/>
      <c r="B30" s="26"/>
      <c r="C30" s="27"/>
      <c r="D30" s="26"/>
      <c r="E30" s="28"/>
      <c r="F30" s="78"/>
      <c r="G30" s="65">
        <f t="shared" si="0"/>
        <v>0</v>
      </c>
      <c r="H30" s="2"/>
      <c r="I30" s="2"/>
    </row>
    <row r="31" spans="1:9">
      <c r="A31" s="26"/>
      <c r="B31" s="26"/>
      <c r="C31" s="27"/>
      <c r="D31" s="26"/>
      <c r="E31" s="28"/>
      <c r="F31" s="78"/>
      <c r="G31" s="65">
        <f t="shared" si="0"/>
        <v>0</v>
      </c>
      <c r="H31" s="2"/>
      <c r="I31" s="2"/>
    </row>
    <row r="32" spans="1:9">
      <c r="A32" s="26"/>
      <c r="B32" s="26"/>
      <c r="C32" s="27"/>
      <c r="D32" s="26"/>
      <c r="E32" s="28"/>
      <c r="F32" s="78"/>
      <c r="G32" s="65">
        <f t="shared" si="0"/>
        <v>0</v>
      </c>
      <c r="H32" s="2"/>
      <c r="I32" s="2"/>
    </row>
    <row r="33" spans="1:8" ht="24" customHeight="1">
      <c r="D33" s="5"/>
      <c r="E33" s="5"/>
      <c r="F33" s="15" t="s">
        <v>31</v>
      </c>
      <c r="G33" s="32">
        <f>SUM(G7:G32)</f>
        <v>0</v>
      </c>
    </row>
    <row r="34" spans="1:8" ht="24" customHeight="1">
      <c r="F34" s="7"/>
      <c r="G34" s="33"/>
    </row>
    <row r="35" spans="1:8" ht="36.75" customHeight="1">
      <c r="C35" s="109" t="s">
        <v>32</v>
      </c>
      <c r="D35" s="109"/>
      <c r="E35" s="109"/>
      <c r="F35" s="109"/>
      <c r="G35" s="40"/>
      <c r="H35" s="37" t="s">
        <v>33</v>
      </c>
    </row>
    <row r="36" spans="1:8" ht="20.25" customHeight="1">
      <c r="D36" s="8"/>
      <c r="E36" s="8"/>
      <c r="F36" s="8"/>
      <c r="G36" s="34"/>
    </row>
    <row r="37" spans="1:8">
      <c r="F37" s="9" t="s">
        <v>34</v>
      </c>
      <c r="G37" s="33">
        <f>SUM(G33+G35)</f>
        <v>0</v>
      </c>
    </row>
    <row r="38" spans="1:8">
      <c r="A38" s="51" t="s">
        <v>30</v>
      </c>
      <c r="B38" s="53" t="s">
        <v>28</v>
      </c>
      <c r="C38" s="53" t="s">
        <v>35</v>
      </c>
      <c r="G38" s="34"/>
    </row>
    <row r="39" spans="1:8">
      <c r="A39" s="52" t="s">
        <v>36</v>
      </c>
      <c r="B39" s="54">
        <f>SUMIF('TEMPLATE | BUDGET WORKSHEET'!I:I,"100 - Salaries",'TEMPLATE | BUDGET WORKSHEET'!G:G)</f>
        <v>0</v>
      </c>
      <c r="C39" s="55" t="e">
        <f>B39/'TEMPLATE | BUDGET WORKSHEET'!I4</f>
        <v>#DIV/0!</v>
      </c>
      <c r="E39" s="10"/>
      <c r="F39" s="29" t="s">
        <v>37</v>
      </c>
      <c r="G39" s="35">
        <f>I4</f>
        <v>0</v>
      </c>
    </row>
    <row r="40" spans="1:8">
      <c r="A40" s="52" t="s">
        <v>38</v>
      </c>
      <c r="B40" s="54">
        <f>SUMIF('TEMPLATE | BUDGET WORKSHEET'!I:I,"200 - Employee Benefits",'TEMPLATE | BUDGET WORKSHEET'!G:G)</f>
        <v>0</v>
      </c>
      <c r="C40" s="55" t="e">
        <f>B40/'TEMPLATE | BUDGET WORKSHEET'!I4</f>
        <v>#DIV/0!</v>
      </c>
      <c r="E40" s="10"/>
      <c r="F40" s="11" t="s">
        <v>39</v>
      </c>
      <c r="G40" s="50">
        <f>SUM(G39-G37)</f>
        <v>0</v>
      </c>
    </row>
    <row r="41" spans="1:8">
      <c r="A41" s="52" t="s">
        <v>40</v>
      </c>
      <c r="B41" s="54">
        <f>SUMIF('TEMPLATE | BUDGET WORKSHEET'!I:I,"300 - Professional &amp; Technical Services",'TEMPLATE | BUDGET WORKSHEET'!G:G)</f>
        <v>0</v>
      </c>
      <c r="C41" s="55" t="e">
        <f>B41/'TEMPLATE | BUDGET WORKSHEET'!I4</f>
        <v>#DIV/0!</v>
      </c>
      <c r="G41" s="30"/>
    </row>
    <row r="42" spans="1:8">
      <c r="A42" s="52" t="s">
        <v>41</v>
      </c>
      <c r="B42" s="54">
        <f>SUMIF('TEMPLATE | BUDGET WORKSHEET'!I:I,"400/500 - Other Purchased Services",'TEMPLATE | BUDGET WORKSHEET'!G:G)</f>
        <v>0</v>
      </c>
      <c r="C42" s="55" t="e">
        <f>B42/'TEMPLATE | BUDGET WORKSHEET'!I4</f>
        <v>#DIV/0!</v>
      </c>
      <c r="G42" s="31"/>
    </row>
    <row r="43" spans="1:8">
      <c r="A43" s="52" t="s">
        <v>42</v>
      </c>
      <c r="B43" s="54">
        <f>SUMIF('TEMPLATE | BUDGET WORKSHEET'!I:I,"600 - Supplies",'TEMPLATE | BUDGET WORKSHEET'!G:G)</f>
        <v>0</v>
      </c>
      <c r="C43" s="55" t="e">
        <f>B43/'TEMPLATE | BUDGET WORKSHEET'!I4</f>
        <v>#DIV/0!</v>
      </c>
    </row>
    <row r="44" spans="1:8">
      <c r="A44" s="52" t="s">
        <v>43</v>
      </c>
      <c r="B44" s="54">
        <f>SUMIF('TEMPLATE | BUDGET WORKSHEET'!I:I,"700 - Capital Assets",'TEMPLATE | BUDGET WORKSHEET'!G:G)</f>
        <v>0</v>
      </c>
      <c r="C44" s="55" t="e">
        <f>B44/'TEMPLATE | BUDGET WORKSHEET'!I4</f>
        <v>#DIV/0!</v>
      </c>
    </row>
    <row r="45" spans="1:8">
      <c r="A45" s="52" t="s">
        <v>44</v>
      </c>
      <c r="B45" s="54">
        <f>SUMIF('TEMPLATE | BUDGET WORKSHEET'!I:I,"900 - Other Items:",'TEMPLATE | BUDGET WORKSHEET'!G:G)</f>
        <v>0</v>
      </c>
      <c r="C45" s="55" t="e">
        <f>B45/'TEMPLATE | BUDGET WORKSHEET'!I4</f>
        <v>#DIV/0!</v>
      </c>
    </row>
    <row r="46" spans="1:8">
      <c r="A46" s="56" t="s">
        <v>45</v>
      </c>
      <c r="B46" s="57">
        <f>SUM(B39:B45)</f>
        <v>0</v>
      </c>
      <c r="C46" s="58" t="e">
        <f>B46/'TEMPLATE | BUDGET WORKSHEET'!I4</f>
        <v>#DIV/0!</v>
      </c>
    </row>
  </sheetData>
  <sheetProtection insertHyperlinks="0" deleteRows="0"/>
  <mergeCells count="7">
    <mergeCell ref="C35:F35"/>
    <mergeCell ref="A1:I1"/>
    <mergeCell ref="A2:I2"/>
    <mergeCell ref="A5:B5"/>
    <mergeCell ref="C5:D5"/>
    <mergeCell ref="E5:G5"/>
    <mergeCell ref="H5:I5"/>
  </mergeCells>
  <conditionalFormatting sqref="G40">
    <cfRule type="cellIs" dxfId="3" priority="1" operator="lessThan">
      <formula>0</formula>
    </cfRule>
    <cfRule type="cellIs" dxfId="2" priority="2" operator="greaterThan">
      <formula>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801DE9F0-7DAD-4B25-A659-0FA1D05126C5}">
          <x14:formula1>
            <xm:f>'Drop Down Menu Key'!$A$36:$A$41</xm:f>
          </x14:formula1>
          <xm:sqref>C7:C32</xm:sqref>
        </x14:dataValidation>
        <x14:dataValidation type="list" allowBlank="1" showInputMessage="1" showErrorMessage="1" xr:uid="{12435EA5-7DF2-49BB-ABEA-87BD46C81F99}">
          <x14:formula1>
            <xm:f>'Drop Down Menu Key'!$A$26:$A$32</xm:f>
          </x14:formula1>
          <xm:sqref>I7:I32</xm:sqref>
        </x14:dataValidation>
        <x14:dataValidation type="list" allowBlank="1" showInputMessage="1" showErrorMessage="1" xr:uid="{D0BF3D87-85D1-4B41-8A1E-4E96C17B4F27}">
          <x14:formula1>
            <xm:f>'Drop Down Menu Key'!$A$2:$A$22</xm:f>
          </x14:formula1>
          <xm:sqref>H13:H32 H7:H11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8FB9-0D50-4675-B670-895B8179E805}">
  <sheetPr>
    <tabColor theme="8" tint="0.79998168889431442"/>
    <pageSetUpPr fitToPage="1"/>
  </sheetPr>
  <dimension ref="A1:I40"/>
  <sheetViews>
    <sheetView zoomScale="85" zoomScaleNormal="85" workbookViewId="0">
      <pane ySplit="6" topLeftCell="A7" activePane="bottomLeft" state="frozen"/>
      <selection pane="bottomLeft" activeCell="F22" sqref="F22"/>
    </sheetView>
  </sheetViews>
  <sheetFormatPr defaultColWidth="9.140625" defaultRowHeight="16.5"/>
  <cols>
    <col min="1" max="1" width="43.140625" style="1" customWidth="1"/>
    <col min="2" max="2" width="68.5703125" style="1" customWidth="1"/>
    <col min="3" max="3" width="39.7109375" style="1" customWidth="1"/>
    <col min="4" max="4" width="55.85546875" style="1" customWidth="1"/>
    <col min="5" max="5" width="14.28515625" style="1" customWidth="1"/>
    <col min="6" max="6" width="12" style="1" customWidth="1"/>
    <col min="7" max="7" width="16.5703125" style="99" customWidth="1"/>
    <col min="8" max="8" width="52.85546875" style="1" customWidth="1"/>
    <col min="9" max="9" width="42.140625" style="1" customWidth="1"/>
    <col min="10" max="16384" width="9.140625" style="1"/>
  </cols>
  <sheetData>
    <row r="1" spans="1:9" ht="22.5">
      <c r="A1" s="110" t="s">
        <v>46</v>
      </c>
      <c r="B1" s="110"/>
      <c r="C1" s="110"/>
      <c r="D1" s="110"/>
      <c r="E1" s="110"/>
      <c r="F1" s="110"/>
      <c r="G1" s="110"/>
      <c r="H1" s="110"/>
      <c r="I1" s="110"/>
    </row>
    <row r="2" spans="1:9" ht="20.25">
      <c r="A2" s="112" t="s">
        <v>15</v>
      </c>
      <c r="B2" s="112"/>
      <c r="C2" s="112"/>
      <c r="D2" s="112"/>
      <c r="E2" s="112"/>
      <c r="F2" s="112"/>
      <c r="G2" s="112"/>
      <c r="H2" s="112"/>
      <c r="I2" s="112"/>
    </row>
    <row r="3" spans="1:9" ht="20.25">
      <c r="A3" s="36"/>
      <c r="B3" s="36"/>
      <c r="C3" s="36"/>
      <c r="D3" s="36"/>
      <c r="E3" s="36"/>
      <c r="F3" s="36"/>
      <c r="G3" s="93"/>
      <c r="H3" s="38" t="s">
        <v>16</v>
      </c>
      <c r="I3" s="86" t="s">
        <v>47</v>
      </c>
    </row>
    <row r="4" spans="1:9" ht="20.25">
      <c r="A4" s="36"/>
      <c r="B4" s="36"/>
      <c r="C4" s="36"/>
      <c r="D4" s="36"/>
      <c r="E4" s="36"/>
      <c r="F4" s="36"/>
      <c r="G4" s="93"/>
      <c r="H4" s="38" t="s">
        <v>17</v>
      </c>
      <c r="I4" s="39">
        <v>92538.5</v>
      </c>
    </row>
    <row r="5" spans="1:9" s="6" customFormat="1" ht="26.25" customHeight="1">
      <c r="A5" s="117" t="s">
        <v>18</v>
      </c>
      <c r="B5" s="117"/>
      <c r="C5" s="117" t="s">
        <v>19</v>
      </c>
      <c r="D5" s="117"/>
      <c r="E5" s="119" t="s">
        <v>20</v>
      </c>
      <c r="F5" s="120"/>
      <c r="G5" s="121"/>
      <c r="H5" s="117" t="s">
        <v>21</v>
      </c>
      <c r="I5" s="117"/>
    </row>
    <row r="6" spans="1:9" ht="54" customHeight="1">
      <c r="A6" s="63" t="s">
        <v>22</v>
      </c>
      <c r="B6" s="63" t="s">
        <v>23</v>
      </c>
      <c r="C6" s="63" t="s">
        <v>24</v>
      </c>
      <c r="D6" s="63" t="s">
        <v>25</v>
      </c>
      <c r="E6" s="63" t="s">
        <v>26</v>
      </c>
      <c r="F6" s="63" t="s">
        <v>27</v>
      </c>
      <c r="G6" s="63" t="s">
        <v>28</v>
      </c>
      <c r="H6" s="64" t="s">
        <v>29</v>
      </c>
      <c r="I6" s="64" t="s">
        <v>30</v>
      </c>
    </row>
    <row r="7" spans="1:9" ht="49.5">
      <c r="A7" s="12" t="s">
        <v>48</v>
      </c>
      <c r="B7" s="12" t="s">
        <v>49</v>
      </c>
      <c r="C7" s="12" t="s">
        <v>50</v>
      </c>
      <c r="D7" s="12" t="s">
        <v>51</v>
      </c>
      <c r="E7" s="13">
        <v>300</v>
      </c>
      <c r="F7" s="14">
        <v>7</v>
      </c>
      <c r="G7" s="81">
        <f>(E7*F7)</f>
        <v>2100</v>
      </c>
      <c r="H7" s="14" t="s">
        <v>52</v>
      </c>
      <c r="I7" s="14" t="s">
        <v>40</v>
      </c>
    </row>
    <row r="8" spans="1:9" ht="119.25" customHeight="1">
      <c r="A8" s="12" t="s">
        <v>53</v>
      </c>
      <c r="B8" s="12" t="s">
        <v>54</v>
      </c>
      <c r="C8" s="12" t="s">
        <v>50</v>
      </c>
      <c r="D8" s="12" t="s">
        <v>51</v>
      </c>
      <c r="E8" s="13">
        <v>383</v>
      </c>
      <c r="F8" s="14">
        <v>7</v>
      </c>
      <c r="G8" s="81">
        <f t="shared" ref="G8:G27" si="0">(E8*F8)</f>
        <v>2681</v>
      </c>
      <c r="H8" s="14" t="s">
        <v>52</v>
      </c>
      <c r="I8" s="14" t="s">
        <v>40</v>
      </c>
    </row>
    <row r="9" spans="1:9" ht="128.25" customHeight="1">
      <c r="A9" s="12" t="s">
        <v>55</v>
      </c>
      <c r="B9" s="12" t="s">
        <v>56</v>
      </c>
      <c r="C9" s="12" t="s">
        <v>57</v>
      </c>
      <c r="D9" s="12" t="s">
        <v>58</v>
      </c>
      <c r="E9" s="13">
        <v>300</v>
      </c>
      <c r="F9" s="14">
        <v>10</v>
      </c>
      <c r="G9" s="81">
        <f t="shared" si="0"/>
        <v>3000</v>
      </c>
      <c r="H9" s="14" t="s">
        <v>52</v>
      </c>
      <c r="I9" s="14" t="s">
        <v>40</v>
      </c>
    </row>
    <row r="10" spans="1:9" ht="151.5" customHeight="1">
      <c r="A10" s="12" t="s">
        <v>59</v>
      </c>
      <c r="B10" s="12" t="s">
        <v>60</v>
      </c>
      <c r="C10" s="12" t="s">
        <v>57</v>
      </c>
      <c r="D10" s="12" t="s">
        <v>58</v>
      </c>
      <c r="E10" s="13">
        <v>905</v>
      </c>
      <c r="F10" s="14">
        <v>15</v>
      </c>
      <c r="G10" s="81">
        <f t="shared" si="0"/>
        <v>13575</v>
      </c>
      <c r="H10" s="14" t="s">
        <v>52</v>
      </c>
      <c r="I10" s="14" t="s">
        <v>40</v>
      </c>
    </row>
    <row r="11" spans="1:9" ht="58.5" customHeight="1">
      <c r="A11" s="12" t="s">
        <v>61</v>
      </c>
      <c r="B11" s="12" t="s">
        <v>62</v>
      </c>
      <c r="C11" s="12" t="s">
        <v>57</v>
      </c>
      <c r="D11" s="12" t="s">
        <v>63</v>
      </c>
      <c r="E11" s="13">
        <v>100</v>
      </c>
      <c r="F11" s="14">
        <v>15</v>
      </c>
      <c r="G11" s="81">
        <f t="shared" si="0"/>
        <v>1500</v>
      </c>
      <c r="H11" s="14" t="s">
        <v>64</v>
      </c>
      <c r="I11" s="14" t="s">
        <v>40</v>
      </c>
    </row>
    <row r="12" spans="1:9" ht="64.5" customHeight="1">
      <c r="A12" s="12" t="s">
        <v>65</v>
      </c>
      <c r="B12" s="12" t="s">
        <v>66</v>
      </c>
      <c r="C12" s="12" t="s">
        <v>57</v>
      </c>
      <c r="D12" s="12" t="s">
        <v>67</v>
      </c>
      <c r="E12" s="13">
        <v>150</v>
      </c>
      <c r="F12" s="14">
        <v>8</v>
      </c>
      <c r="G12" s="81">
        <f t="shared" si="0"/>
        <v>1200</v>
      </c>
      <c r="H12" s="14" t="s">
        <v>64</v>
      </c>
      <c r="I12" s="14" t="s">
        <v>40</v>
      </c>
    </row>
    <row r="13" spans="1:9" ht="163.5" customHeight="1">
      <c r="A13" s="12" t="s">
        <v>68</v>
      </c>
      <c r="B13" s="12" t="s">
        <v>69</v>
      </c>
      <c r="C13" s="12" t="s">
        <v>70</v>
      </c>
      <c r="D13" s="12" t="s">
        <v>71</v>
      </c>
      <c r="E13" s="13">
        <v>85</v>
      </c>
      <c r="F13" s="14">
        <v>15</v>
      </c>
      <c r="G13" s="81">
        <f t="shared" si="0"/>
        <v>1275</v>
      </c>
      <c r="H13" s="14" t="s">
        <v>72</v>
      </c>
      <c r="I13" s="14" t="s">
        <v>42</v>
      </c>
    </row>
    <row r="14" spans="1:9" ht="134.25" customHeight="1">
      <c r="A14" s="12" t="s">
        <v>73</v>
      </c>
      <c r="B14" s="12" t="s">
        <v>74</v>
      </c>
      <c r="C14" s="12" t="s">
        <v>70</v>
      </c>
      <c r="D14" s="12" t="s">
        <v>75</v>
      </c>
      <c r="E14" s="13">
        <v>80</v>
      </c>
      <c r="F14" s="14">
        <v>20</v>
      </c>
      <c r="G14" s="81">
        <f t="shared" si="0"/>
        <v>1600</v>
      </c>
      <c r="H14" s="14" t="s">
        <v>72</v>
      </c>
      <c r="I14" s="14" t="s">
        <v>40</v>
      </c>
    </row>
    <row r="15" spans="1:9" ht="96" customHeight="1">
      <c r="A15" s="12" t="s">
        <v>76</v>
      </c>
      <c r="B15" s="12" t="s">
        <v>77</v>
      </c>
      <c r="C15" s="12" t="s">
        <v>78</v>
      </c>
      <c r="D15" s="12" t="s">
        <v>79</v>
      </c>
      <c r="E15" s="13">
        <v>3300</v>
      </c>
      <c r="F15" s="14">
        <v>1</v>
      </c>
      <c r="G15" s="81">
        <f t="shared" si="0"/>
        <v>3300</v>
      </c>
      <c r="H15" s="14" t="s">
        <v>80</v>
      </c>
      <c r="I15" s="14" t="s">
        <v>42</v>
      </c>
    </row>
    <row r="16" spans="1:9" ht="66">
      <c r="A16" s="12" t="s">
        <v>81</v>
      </c>
      <c r="B16" s="12" t="s">
        <v>82</v>
      </c>
      <c r="C16" s="12" t="s">
        <v>78</v>
      </c>
      <c r="D16" s="12" t="s">
        <v>83</v>
      </c>
      <c r="E16" s="13">
        <v>24000</v>
      </c>
      <c r="F16" s="14">
        <v>1</v>
      </c>
      <c r="G16" s="81">
        <f t="shared" si="0"/>
        <v>24000</v>
      </c>
      <c r="H16" s="14" t="s">
        <v>84</v>
      </c>
      <c r="I16" s="14" t="s">
        <v>36</v>
      </c>
    </row>
    <row r="17" spans="1:9" ht="66">
      <c r="A17" s="12" t="s">
        <v>85</v>
      </c>
      <c r="B17" s="12" t="s">
        <v>86</v>
      </c>
      <c r="C17" s="12" t="s">
        <v>78</v>
      </c>
      <c r="D17" s="12" t="s">
        <v>87</v>
      </c>
      <c r="E17" s="13">
        <v>1500</v>
      </c>
      <c r="F17" s="14">
        <v>1</v>
      </c>
      <c r="G17" s="81">
        <f t="shared" si="0"/>
        <v>1500</v>
      </c>
      <c r="H17" s="14" t="s">
        <v>84</v>
      </c>
      <c r="I17" s="14" t="s">
        <v>38</v>
      </c>
    </row>
    <row r="18" spans="1:9" ht="68.25" customHeight="1">
      <c r="A18" s="12" t="s">
        <v>88</v>
      </c>
      <c r="B18" s="12" t="s">
        <v>89</v>
      </c>
      <c r="C18" s="12" t="s">
        <v>78</v>
      </c>
      <c r="D18" s="12" t="s">
        <v>90</v>
      </c>
      <c r="E18" s="13">
        <v>11596</v>
      </c>
      <c r="F18" s="14">
        <v>1</v>
      </c>
      <c r="G18" s="81">
        <f t="shared" si="0"/>
        <v>11596</v>
      </c>
      <c r="H18" s="14" t="s">
        <v>80</v>
      </c>
      <c r="I18" s="14" t="s">
        <v>43</v>
      </c>
    </row>
    <row r="19" spans="1:9" ht="132">
      <c r="A19" s="87" t="s">
        <v>91</v>
      </c>
      <c r="B19" s="90" t="s">
        <v>92</v>
      </c>
      <c r="C19" s="91" t="s">
        <v>78</v>
      </c>
      <c r="D19" s="92" t="s">
        <v>93</v>
      </c>
      <c r="E19" s="101">
        <v>729</v>
      </c>
      <c r="F19" s="79">
        <v>1</v>
      </c>
      <c r="G19" s="81">
        <f t="shared" si="0"/>
        <v>729</v>
      </c>
      <c r="H19" s="79" t="s">
        <v>80</v>
      </c>
      <c r="I19" s="79" t="s">
        <v>42</v>
      </c>
    </row>
    <row r="20" spans="1:9" ht="82.5">
      <c r="A20" s="88" t="s">
        <v>94</v>
      </c>
      <c r="B20" s="12" t="s">
        <v>95</v>
      </c>
      <c r="C20" s="12" t="s">
        <v>78</v>
      </c>
      <c r="D20" s="26" t="s">
        <v>96</v>
      </c>
      <c r="E20" s="13">
        <v>950</v>
      </c>
      <c r="F20" s="83">
        <v>4</v>
      </c>
      <c r="G20" s="81">
        <f t="shared" si="0"/>
        <v>3800</v>
      </c>
      <c r="H20" s="14" t="s">
        <v>80</v>
      </c>
      <c r="I20" s="14" t="s">
        <v>42</v>
      </c>
    </row>
    <row r="21" spans="1:9" ht="97.5" customHeight="1" thickBot="1">
      <c r="A21" s="89" t="s">
        <v>97</v>
      </c>
      <c r="B21" s="12" t="s">
        <v>98</v>
      </c>
      <c r="C21" s="12" t="s">
        <v>99</v>
      </c>
      <c r="D21" s="26" t="s">
        <v>100</v>
      </c>
      <c r="E21" s="13">
        <v>1155</v>
      </c>
      <c r="F21" s="83">
        <v>1</v>
      </c>
      <c r="G21" s="81">
        <f t="shared" si="0"/>
        <v>1155</v>
      </c>
      <c r="H21" s="14" t="s">
        <v>101</v>
      </c>
      <c r="I21" s="14" t="s">
        <v>42</v>
      </c>
    </row>
    <row r="22" spans="1:9" ht="186.75" customHeight="1" thickBot="1">
      <c r="A22" s="12" t="s">
        <v>102</v>
      </c>
      <c r="B22" s="12" t="s">
        <v>103</v>
      </c>
      <c r="C22" s="12" t="s">
        <v>78</v>
      </c>
      <c r="D22" s="26" t="s">
        <v>104</v>
      </c>
      <c r="E22" s="102">
        <v>76.5</v>
      </c>
      <c r="F22" s="80">
        <v>3</v>
      </c>
      <c r="G22" s="81">
        <f t="shared" si="0"/>
        <v>229.5</v>
      </c>
      <c r="H22" s="14" t="s">
        <v>105</v>
      </c>
      <c r="I22" s="14" t="s">
        <v>42</v>
      </c>
    </row>
    <row r="23" spans="1:9" ht="69.95" customHeight="1">
      <c r="A23" s="60" t="s">
        <v>106</v>
      </c>
      <c r="B23" s="12" t="s">
        <v>107</v>
      </c>
      <c r="C23" s="12" t="s">
        <v>108</v>
      </c>
      <c r="D23" s="12" t="s">
        <v>109</v>
      </c>
      <c r="E23" s="13">
        <v>150</v>
      </c>
      <c r="F23" s="14">
        <v>20</v>
      </c>
      <c r="G23" s="81">
        <f t="shared" si="0"/>
        <v>3000</v>
      </c>
      <c r="H23" s="14" t="s">
        <v>52</v>
      </c>
      <c r="I23" s="14" t="s">
        <v>40</v>
      </c>
    </row>
    <row r="24" spans="1:9" ht="57.75" customHeight="1">
      <c r="A24" s="61" t="s">
        <v>110</v>
      </c>
      <c r="B24" s="12" t="s">
        <v>111</v>
      </c>
      <c r="C24" s="12" t="s">
        <v>57</v>
      </c>
      <c r="D24" s="12" t="s">
        <v>112</v>
      </c>
      <c r="E24" s="13">
        <v>8900</v>
      </c>
      <c r="F24" s="14">
        <v>1</v>
      </c>
      <c r="G24" s="81">
        <f t="shared" si="0"/>
        <v>8900</v>
      </c>
      <c r="H24" s="14" t="s">
        <v>105</v>
      </c>
      <c r="I24" s="14" t="s">
        <v>42</v>
      </c>
    </row>
    <row r="25" spans="1:9" ht="90" customHeight="1">
      <c r="A25" s="60" t="s">
        <v>113</v>
      </c>
      <c r="B25" s="12" t="s">
        <v>114</v>
      </c>
      <c r="C25" s="12" t="s">
        <v>70</v>
      </c>
      <c r="D25" s="12" t="s">
        <v>115</v>
      </c>
      <c r="E25" s="13">
        <v>150</v>
      </c>
      <c r="F25" s="14">
        <v>18</v>
      </c>
      <c r="G25" s="81">
        <f t="shared" si="0"/>
        <v>2700</v>
      </c>
      <c r="H25" s="14" t="s">
        <v>116</v>
      </c>
      <c r="I25" s="14" t="s">
        <v>40</v>
      </c>
    </row>
    <row r="26" spans="1:9" ht="153" customHeight="1">
      <c r="A26" s="12" t="s">
        <v>117</v>
      </c>
      <c r="B26" s="12" t="s">
        <v>118</v>
      </c>
      <c r="C26" s="12" t="s">
        <v>99</v>
      </c>
      <c r="D26" s="12" t="s">
        <v>119</v>
      </c>
      <c r="E26" s="13">
        <v>500</v>
      </c>
      <c r="F26" s="14">
        <v>3</v>
      </c>
      <c r="G26" s="81">
        <f t="shared" si="0"/>
        <v>1500</v>
      </c>
      <c r="H26" s="14" t="s">
        <v>120</v>
      </c>
      <c r="I26" s="14" t="s">
        <v>40</v>
      </c>
    </row>
    <row r="27" spans="1:9" ht="54.6" customHeight="1">
      <c r="A27" s="12" t="s">
        <v>121</v>
      </c>
      <c r="B27" s="12" t="s">
        <v>122</v>
      </c>
      <c r="C27" s="12" t="s">
        <v>78</v>
      </c>
      <c r="D27" s="12" t="s">
        <v>123</v>
      </c>
      <c r="E27" s="13">
        <v>1599</v>
      </c>
      <c r="F27" s="14">
        <v>2</v>
      </c>
      <c r="G27" s="81">
        <f t="shared" si="0"/>
        <v>3198</v>
      </c>
      <c r="H27" s="14" t="s">
        <v>80</v>
      </c>
      <c r="I27" s="14" t="s">
        <v>42</v>
      </c>
    </row>
    <row r="28" spans="1:9" ht="24" customHeight="1">
      <c r="D28" s="5"/>
      <c r="E28" s="5"/>
      <c r="F28" s="15" t="s">
        <v>31</v>
      </c>
      <c r="G28" s="94">
        <f>SUM(G7:G27)</f>
        <v>92538.5</v>
      </c>
    </row>
    <row r="29" spans="1:9" ht="18.75">
      <c r="D29" s="5"/>
      <c r="E29" s="5"/>
      <c r="F29" s="5"/>
      <c r="G29" s="95"/>
    </row>
    <row r="30" spans="1:9" ht="35.25" customHeight="1">
      <c r="C30" s="118" t="s">
        <v>124</v>
      </c>
      <c r="D30" s="109"/>
      <c r="E30" s="109"/>
      <c r="F30" s="109"/>
      <c r="G30" s="40">
        <v>0</v>
      </c>
      <c r="H30" s="37" t="s">
        <v>33</v>
      </c>
    </row>
    <row r="31" spans="1:9" ht="18">
      <c r="D31" s="16"/>
      <c r="E31" s="16"/>
      <c r="F31" s="16"/>
      <c r="G31" s="96"/>
    </row>
    <row r="32" spans="1:9" ht="18.75">
      <c r="A32" s="117" t="s">
        <v>30</v>
      </c>
      <c r="B32" s="117" t="s">
        <v>28</v>
      </c>
      <c r="C32" s="66" t="s">
        <v>35</v>
      </c>
      <c r="D32" s="5"/>
      <c r="E32" s="5"/>
      <c r="F32" s="17" t="s">
        <v>34</v>
      </c>
      <c r="G32" s="94">
        <f>SUM(G28+G30)</f>
        <v>92538.5</v>
      </c>
    </row>
    <row r="33" spans="1:7" ht="18.75">
      <c r="A33" s="67" t="s">
        <v>36</v>
      </c>
      <c r="B33" s="54">
        <f>SUMIF('EXAMPLE WORKSHEET'!I:I,"100 - Salaries",'EXAMPLE WORKSHEET'!G:G)</f>
        <v>24000</v>
      </c>
      <c r="C33" s="55">
        <f>B33/'EXAMPLE WORKSHEET'!I4</f>
        <v>0.25935151315398458</v>
      </c>
      <c r="D33" s="5"/>
      <c r="E33" s="5"/>
      <c r="F33" s="5"/>
      <c r="G33" s="95"/>
    </row>
    <row r="34" spans="1:7" ht="18.75">
      <c r="A34" s="67" t="s">
        <v>38</v>
      </c>
      <c r="B34" s="54">
        <f>SUMIF('EXAMPLE WORKSHEET'!I:I,"200 - Employee Benefits",'EXAMPLE WORKSHEET'!G:G)</f>
        <v>1500</v>
      </c>
      <c r="C34" s="55">
        <f>B34/'EXAMPLE WORKSHEET'!I4</f>
        <v>1.6209469572124036E-2</v>
      </c>
      <c r="D34" s="5"/>
      <c r="E34" s="20"/>
      <c r="F34" s="21" t="s">
        <v>37</v>
      </c>
      <c r="G34" s="97">
        <f>I4</f>
        <v>92538.5</v>
      </c>
    </row>
    <row r="35" spans="1:7" ht="18.75">
      <c r="A35" s="67" t="s">
        <v>40</v>
      </c>
      <c r="B35" s="54">
        <f>SUMIF('EXAMPLE WORKSHEET'!I:I,"300 - Professional &amp; Technical Services",'EXAMPLE WORKSHEET'!G:G)</f>
        <v>32856</v>
      </c>
      <c r="C35" s="55">
        <f>B35/'EXAMPLE WORKSHEET'!I4</f>
        <v>0.35505222150780485</v>
      </c>
      <c r="D35" s="5"/>
      <c r="E35" s="18"/>
      <c r="F35" s="19" t="s">
        <v>39</v>
      </c>
      <c r="G35" s="98">
        <f>SUM(G34-G32)</f>
        <v>0</v>
      </c>
    </row>
    <row r="36" spans="1:7">
      <c r="A36" s="67" t="s">
        <v>41</v>
      </c>
      <c r="B36" s="54">
        <f>SUMIF('EXAMPLE WORKSHEET'!I:I,"400/500 - Other Purchased Services",'EXAMPLE WORKSHEET'!G:G)</f>
        <v>0</v>
      </c>
      <c r="C36" s="55">
        <f>B36/'EXAMPLE WORKSHEET'!I4</f>
        <v>0</v>
      </c>
    </row>
    <row r="37" spans="1:7">
      <c r="A37" s="67" t="s">
        <v>42</v>
      </c>
      <c r="B37" s="54">
        <f>SUMIF('EXAMPLE WORKSHEET'!I:I,"600 - Supplies",'EXAMPLE WORKSHEET'!G:G)</f>
        <v>22586.5</v>
      </c>
      <c r="C37" s="55">
        <f>B37/'EXAMPLE WORKSHEET'!I4</f>
        <v>0.24407678966051968</v>
      </c>
    </row>
    <row r="38" spans="1:7">
      <c r="A38" s="67" t="s">
        <v>43</v>
      </c>
      <c r="B38" s="54">
        <f>SUMIF('EXAMPLE WORKSHEET'!I:I,"700 - Capital Assets",'EXAMPLE WORKSHEET'!G:G)</f>
        <v>11596</v>
      </c>
      <c r="C38" s="55">
        <f>B38/'EXAMPLE WORKSHEET'!I4</f>
        <v>0.12531000610556686</v>
      </c>
    </row>
    <row r="39" spans="1:7">
      <c r="A39" s="67" t="s">
        <v>44</v>
      </c>
      <c r="B39" s="54">
        <f>SUMIF('EXAMPLE WORKSHEET'!I:I,"900 - Other Items:",'EXAMPLE WORKSHEET'!G:G)</f>
        <v>0</v>
      </c>
      <c r="C39" s="55">
        <f>B39/'EXAMPLE WORKSHEET'!I4</f>
        <v>0</v>
      </c>
    </row>
    <row r="40" spans="1:7">
      <c r="A40" s="68" t="s">
        <v>45</v>
      </c>
      <c r="B40" s="69">
        <f>SUM(B33:B39)</f>
        <v>92538.5</v>
      </c>
      <c r="C40" s="70">
        <f>B40/'EXAMPLE WORKSHEET'!I4</f>
        <v>1</v>
      </c>
    </row>
  </sheetData>
  <mergeCells count="8">
    <mergeCell ref="A32:B32"/>
    <mergeCell ref="C30:F30"/>
    <mergeCell ref="A2:I2"/>
    <mergeCell ref="A1:I1"/>
    <mergeCell ref="H5:I5"/>
    <mergeCell ref="A5:B5"/>
    <mergeCell ref="C5:D5"/>
    <mergeCell ref="E5:G5"/>
  </mergeCells>
  <conditionalFormatting sqref="G35">
    <cfRule type="cellIs" dxfId="1" priority="1" operator="lessThan">
      <formula>0</formula>
    </cfRule>
    <cfRule type="cellIs" dxfId="0" priority="2" operator="greaterThan">
      <formula>0</formula>
    </cfRule>
  </conditionalFormatting>
  <pageMargins left="0.7" right="0.7" top="0.75" bottom="0.75" header="0.3" footer="0.3"/>
  <pageSetup scale="35" fitToHeight="0" orientation="landscape"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981FDD2-EDE9-475C-BF83-A2F3742F753A}">
          <x14:formula1>
            <xm:f>'Drop Down Menu Key'!$A$2:$A$22</xm:f>
          </x14:formula1>
          <xm:sqref>H7:H27</xm:sqref>
        </x14:dataValidation>
        <x14:dataValidation type="list" allowBlank="1" showInputMessage="1" showErrorMessage="1" xr:uid="{9DEF78EE-7BA5-4E4C-AE04-F8234011EE77}">
          <x14:formula1>
            <xm:f>'Drop Down Menu Key'!$A$26:$A$32</xm:f>
          </x14:formula1>
          <xm:sqref>I7:I27</xm:sqref>
        </x14:dataValidation>
        <x14:dataValidation type="list" allowBlank="1" showInputMessage="1" showErrorMessage="1" xr:uid="{0A4DF9A5-ACD5-4767-A23C-1F715B932292}">
          <x14:formula1>
            <xm:f>'Drop Down Menu Key'!$A$36:$A$41</xm:f>
          </x14:formula1>
          <xm:sqref>C7:C27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8EC1-A4C1-4208-8D70-380DDCA3DE3C}">
  <sheetPr>
    <tabColor rgb="FF94D2BD"/>
  </sheetPr>
  <dimension ref="A1:D27"/>
  <sheetViews>
    <sheetView topLeftCell="B1" zoomScaleNormal="100" workbookViewId="0">
      <selection activeCell="B4" sqref="B4"/>
    </sheetView>
  </sheetViews>
  <sheetFormatPr defaultRowHeight="15"/>
  <cols>
    <col min="1" max="1" width="39" customWidth="1"/>
    <col min="2" max="2" width="169" customWidth="1"/>
    <col min="3" max="3" width="40.140625" customWidth="1"/>
  </cols>
  <sheetData>
    <row r="1" spans="1:3" ht="18.75">
      <c r="A1" s="71" t="s">
        <v>125</v>
      </c>
      <c r="B1" s="71" t="s">
        <v>126</v>
      </c>
    </row>
    <row r="2" spans="1:3" ht="27.75" customHeight="1">
      <c r="A2" s="74" t="s">
        <v>127</v>
      </c>
      <c r="B2" s="75" t="s">
        <v>128</v>
      </c>
    </row>
    <row r="3" spans="1:3" ht="57.6" customHeight="1">
      <c r="A3" s="72" t="s">
        <v>57</v>
      </c>
      <c r="B3" s="73" t="s">
        <v>129</v>
      </c>
    </row>
    <row r="4" spans="1:3" ht="36" customHeight="1">
      <c r="A4" s="74" t="s">
        <v>130</v>
      </c>
      <c r="B4" s="75" t="s">
        <v>131</v>
      </c>
      <c r="C4" s="62"/>
    </row>
    <row r="5" spans="1:3" ht="102" customHeight="1">
      <c r="A5" s="76" t="s">
        <v>132</v>
      </c>
      <c r="B5" s="77" t="s">
        <v>133</v>
      </c>
    </row>
    <row r="6" spans="1:3" ht="62.25" customHeight="1">
      <c r="A6" s="74" t="s">
        <v>108</v>
      </c>
      <c r="B6" s="75" t="s">
        <v>134</v>
      </c>
    </row>
    <row r="7" spans="1:3" ht="130.5" customHeight="1">
      <c r="A7" s="72" t="s">
        <v>135</v>
      </c>
      <c r="B7" s="73" t="s">
        <v>136</v>
      </c>
      <c r="C7" s="62"/>
    </row>
    <row r="8" spans="1:3" ht="48" customHeight="1">
      <c r="A8" s="74" t="s">
        <v>50</v>
      </c>
      <c r="B8" s="75" t="s">
        <v>137</v>
      </c>
    </row>
    <row r="9" spans="1:3" ht="59.25" customHeight="1">
      <c r="A9" s="72" t="s">
        <v>138</v>
      </c>
      <c r="B9" s="73" t="s">
        <v>139</v>
      </c>
    </row>
    <row r="10" spans="1:3" ht="40.5">
      <c r="A10" s="74" t="s">
        <v>140</v>
      </c>
      <c r="B10" s="82" t="s">
        <v>141</v>
      </c>
      <c r="C10" s="62"/>
    </row>
    <row r="11" spans="1:3" ht="49.5" customHeight="1">
      <c r="A11" s="72" t="s">
        <v>78</v>
      </c>
      <c r="B11" s="73" t="s">
        <v>142</v>
      </c>
    </row>
    <row r="12" spans="1:3" ht="50.25" customHeight="1">
      <c r="A12" s="74" t="s">
        <v>70</v>
      </c>
      <c r="B12" s="75" t="s">
        <v>143</v>
      </c>
    </row>
    <row r="13" spans="1:3" ht="84.75" customHeight="1">
      <c r="A13" s="72" t="s">
        <v>144</v>
      </c>
      <c r="B13" s="73" t="s">
        <v>145</v>
      </c>
    </row>
    <row r="14" spans="1:3" ht="48" customHeight="1">
      <c r="A14" s="74" t="s">
        <v>99</v>
      </c>
      <c r="B14" s="75" t="s">
        <v>146</v>
      </c>
    </row>
    <row r="27" spans="4:4">
      <c r="D27" t="s">
        <v>147</v>
      </c>
    </row>
  </sheetData>
  <sheetProtection algorithmName="SHA-512" hashValue="YL4bUxcdepQFae+5uP2FYDGJewviJFy/lGtgWUSN0NQHFbze1jc96oe7wBv40tTwOnM5ljbOH2PkITuPSYTabQ==" saltValue="EG07e+2qB9k2eF5IWfhiMQ==" spinCount="100000" sheet="1" objects="1" scenarios="1"/>
  <sortState xmlns:xlrd2="http://schemas.microsoft.com/office/spreadsheetml/2017/richdata2" ref="A2:B14">
    <sortCondition ref="A2:A1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511A4-20CF-4DF5-B20E-BF3FD19218A9}">
  <sheetPr>
    <tabColor theme="0" tint="-0.14999847407452621"/>
  </sheetPr>
  <dimension ref="A1:A43"/>
  <sheetViews>
    <sheetView workbookViewId="0">
      <selection activeCell="C26" sqref="C26"/>
    </sheetView>
  </sheetViews>
  <sheetFormatPr defaultColWidth="9.140625" defaultRowHeight="16.5"/>
  <cols>
    <col min="1" max="1" width="66.7109375" style="1" customWidth="1"/>
    <col min="2" max="16384" width="9.140625" style="1"/>
  </cols>
  <sheetData>
    <row r="1" spans="1:1">
      <c r="A1" s="22" t="s">
        <v>148</v>
      </c>
    </row>
    <row r="2" spans="1:1">
      <c r="A2" s="23" t="s">
        <v>149</v>
      </c>
    </row>
    <row r="3" spans="1:1">
      <c r="A3" s="23" t="s">
        <v>64</v>
      </c>
    </row>
    <row r="4" spans="1:1">
      <c r="A4" s="23" t="s">
        <v>101</v>
      </c>
    </row>
    <row r="5" spans="1:1">
      <c r="A5" s="23" t="s">
        <v>150</v>
      </c>
    </row>
    <row r="6" spans="1:1">
      <c r="A6" s="23" t="s">
        <v>105</v>
      </c>
    </row>
    <row r="7" spans="1:1">
      <c r="A7" s="23" t="s">
        <v>116</v>
      </c>
    </row>
    <row r="8" spans="1:1">
      <c r="A8" s="23" t="s">
        <v>80</v>
      </c>
    </row>
    <row r="9" spans="1:1">
      <c r="A9" s="23" t="s">
        <v>151</v>
      </c>
    </row>
    <row r="10" spans="1:1">
      <c r="A10" s="23" t="s">
        <v>152</v>
      </c>
    </row>
    <row r="11" spans="1:1">
      <c r="A11" s="23" t="s">
        <v>84</v>
      </c>
    </row>
    <row r="12" spans="1:1">
      <c r="A12" s="23" t="s">
        <v>52</v>
      </c>
    </row>
    <row r="13" spans="1:1">
      <c r="A13" s="23" t="s">
        <v>153</v>
      </c>
    </row>
    <row r="14" spans="1:1">
      <c r="A14" s="23" t="s">
        <v>154</v>
      </c>
    </row>
    <row r="15" spans="1:1">
      <c r="A15" s="23" t="s">
        <v>155</v>
      </c>
    </row>
    <row r="16" spans="1:1">
      <c r="A16" s="23" t="s">
        <v>156</v>
      </c>
    </row>
    <row r="17" spans="1:1">
      <c r="A17" s="23" t="s">
        <v>157</v>
      </c>
    </row>
    <row r="18" spans="1:1">
      <c r="A18" s="23" t="s">
        <v>158</v>
      </c>
    </row>
    <row r="19" spans="1:1">
      <c r="A19" s="23" t="s">
        <v>159</v>
      </c>
    </row>
    <row r="20" spans="1:1">
      <c r="A20" s="23" t="s">
        <v>72</v>
      </c>
    </row>
    <row r="21" spans="1:1">
      <c r="A21" s="23" t="s">
        <v>160</v>
      </c>
    </row>
    <row r="22" spans="1:1">
      <c r="A22" s="23" t="s">
        <v>120</v>
      </c>
    </row>
    <row r="23" spans="1:1">
      <c r="A23" s="24"/>
    </row>
    <row r="24" spans="1:1">
      <c r="A24" s="23"/>
    </row>
    <row r="25" spans="1:1">
      <c r="A25" s="22" t="s">
        <v>30</v>
      </c>
    </row>
    <row r="26" spans="1:1">
      <c r="A26" s="23" t="s">
        <v>36</v>
      </c>
    </row>
    <row r="27" spans="1:1">
      <c r="A27" s="23" t="s">
        <v>38</v>
      </c>
    </row>
    <row r="28" spans="1:1">
      <c r="A28" s="23" t="s">
        <v>40</v>
      </c>
    </row>
    <row r="29" spans="1:1">
      <c r="A29" s="23" t="s">
        <v>41</v>
      </c>
    </row>
    <row r="30" spans="1:1">
      <c r="A30" s="23" t="s">
        <v>42</v>
      </c>
    </row>
    <row r="31" spans="1:1">
      <c r="A31" s="23" t="s">
        <v>43</v>
      </c>
    </row>
    <row r="32" spans="1:1">
      <c r="A32" s="23" t="s">
        <v>161</v>
      </c>
    </row>
    <row r="33" spans="1:1" ht="27.75">
      <c r="A33" s="25" t="s">
        <v>162</v>
      </c>
    </row>
    <row r="34" spans="1:1">
      <c r="A34" s="24"/>
    </row>
    <row r="35" spans="1:1">
      <c r="A35" s="22" t="s">
        <v>163</v>
      </c>
    </row>
    <row r="36" spans="1:1">
      <c r="A36" s="23" t="s">
        <v>57</v>
      </c>
    </row>
    <row r="37" spans="1:1">
      <c r="A37" s="23" t="s">
        <v>108</v>
      </c>
    </row>
    <row r="38" spans="1:1">
      <c r="A38" s="23" t="s">
        <v>78</v>
      </c>
    </row>
    <row r="39" spans="1:1">
      <c r="A39" s="23" t="s">
        <v>70</v>
      </c>
    </row>
    <row r="40" spans="1:1">
      <c r="A40" s="23" t="s">
        <v>50</v>
      </c>
    </row>
    <row r="41" spans="1:1">
      <c r="A41" s="23" t="s">
        <v>99</v>
      </c>
    </row>
    <row r="42" spans="1:1">
      <c r="A42" s="3"/>
    </row>
    <row r="43" spans="1:1">
      <c r="A43" s="4"/>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6c9721-97da-4702-b7dc-01ad0aa0659e" xsi:nil="true"/>
    <lcf76f155ced4ddcb4097134ff3c332f xmlns="fe9349aa-2a7b-4b0f-953a-e4785b95af9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FF8C91AD7FBD842BBC8D09C8AE7A0D9" ma:contentTypeVersion="19" ma:contentTypeDescription="Create a new document." ma:contentTypeScope="" ma:versionID="83b89e436215195483ff0f34eceb8c1c">
  <xsd:schema xmlns:xsd="http://www.w3.org/2001/XMLSchema" xmlns:xs="http://www.w3.org/2001/XMLSchema" xmlns:p="http://schemas.microsoft.com/office/2006/metadata/properties" xmlns:ns2="fe9349aa-2a7b-4b0f-953a-e4785b95af91" xmlns:ns3="d66c9721-97da-4702-b7dc-01ad0aa0659e" targetNamespace="http://schemas.microsoft.com/office/2006/metadata/properties" ma:root="true" ma:fieldsID="dc43f140c48ccf051d531e5efe62494d" ns2:_="" ns3:_="">
    <xsd:import namespace="fe9349aa-2a7b-4b0f-953a-e4785b95af91"/>
    <xsd:import namespace="d66c9721-97da-4702-b7dc-01ad0aa0659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9349aa-2a7b-4b0f-953a-e4785b95af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6dbaca4-0a10-4075-9d26-b5ffa51738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6c9721-97da-4702-b7dc-01ad0aa0659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8f8119a-c45f-4045-8108-0d94f87881b2}" ma:internalName="TaxCatchAll" ma:showField="CatchAllData" ma:web="d66c9721-97da-4702-b7dc-01ad0aa065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22BE33-FE28-4747-B2E2-50D718EDB8EA}"/>
</file>

<file path=customXml/itemProps2.xml><?xml version="1.0" encoding="utf-8"?>
<ds:datastoreItem xmlns:ds="http://schemas.openxmlformats.org/officeDocument/2006/customXml" ds:itemID="{0F63B653-7380-46D8-83DA-BC662BD9F78F}"/>
</file>

<file path=customXml/itemProps3.xml><?xml version="1.0" encoding="utf-8"?>
<ds:datastoreItem xmlns:ds="http://schemas.openxmlformats.org/officeDocument/2006/customXml" ds:itemID="{870E76C8-6F79-4298-A3E1-A994A32CB9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Graham, Katie</dc:creator>
  <cp:keywords/>
  <dc:description/>
  <cp:lastModifiedBy/>
  <cp:revision/>
  <dcterms:created xsi:type="dcterms:W3CDTF">2025-03-04T19:57:38Z</dcterms:created>
  <dcterms:modified xsi:type="dcterms:W3CDTF">2026-01-26T19:55:00Z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0x0101006FF8C91AD7FBD842BBC8D09C8AE7A0D9</vt:lpwstr>
  </property>
  <property fmtid="{D5CDD505-2E9C-101B-9397-08002B2CF9AE}" pid="3" name="MediaServiceImageTags">
    <vt:lpwstr/>
  </property>
</Properties>
</file>