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" windowWidth="9015" windowHeight="8865" tabRatio="987" activeTab="0"/>
  </bookViews>
  <sheets>
    <sheet name="Data Page" sheetId="1" r:id="rId1"/>
    <sheet name="General Fund Receipts" sheetId="2" r:id="rId2"/>
    <sheet name="General Fund Disbursements" sheetId="3" r:id="rId3"/>
    <sheet name="Depreciation Fund" sheetId="4" r:id="rId4"/>
    <sheet name="Employee Benefit Fund" sheetId="5" r:id="rId5"/>
    <sheet name="Contingency Fund" sheetId="6" r:id="rId6"/>
    <sheet name="Activities Fund" sheetId="7" r:id="rId7"/>
    <sheet name="School Nutrition Fund" sheetId="8" r:id="rId8"/>
    <sheet name="Bond Fund" sheetId="9" r:id="rId9"/>
    <sheet name="Special Building Fund" sheetId="10" r:id="rId10"/>
    <sheet name="Qualified Capital Purpose Fund" sheetId="11" r:id="rId11"/>
    <sheet name="Upload" sheetId="12" state="hidden" r:id="rId12"/>
    <sheet name="Cooperative Fund" sheetId="13" r:id="rId13"/>
    <sheet name="Student Fee Fund" sheetId="14" r:id="rId14"/>
    <sheet name="Per Pupil Information" sheetId="15" r:id="rId15"/>
    <sheet name="Lists" sheetId="16" state="hidden" r:id="rId16"/>
  </sheets>
  <definedNames>
    <definedName name="_xlnm._FilterDatabase" localSheetId="11" hidden="1">'Upload'!$A$1:$G$1578</definedName>
    <definedName name="Choices_Wrapper" localSheetId="6">'Activities Fund'!Choices_Wrapper</definedName>
    <definedName name="Choices_Wrapper" localSheetId="8">'Bond Fund'!Choices_Wrapper</definedName>
    <definedName name="Choices_Wrapper" localSheetId="5">'Contingency Fund'!Choices_Wrapper</definedName>
    <definedName name="Choices_Wrapper" localSheetId="12">'Cooperative Fund'!Choices_Wrapper</definedName>
    <definedName name="Choices_Wrapper" localSheetId="0">'Data Page'!Choices_Wrapper</definedName>
    <definedName name="Choices_Wrapper" localSheetId="3">'Depreciation Fund'!Choices_Wrapper</definedName>
    <definedName name="Choices_Wrapper" localSheetId="4">'Employee Benefit Fund'!Choices_Wrapper</definedName>
    <definedName name="Choices_Wrapper" localSheetId="2">'General Fund Disbursements'!Choices_Wrapper</definedName>
    <definedName name="Choices_Wrapper" localSheetId="1">'General Fund Receipts'!Choices_Wrapper</definedName>
    <definedName name="Choices_Wrapper" localSheetId="15">'Lists'!Choices_Wrapper</definedName>
    <definedName name="Choices_Wrapper" localSheetId="14">'Per Pupil Information'!Choices_Wrapper</definedName>
    <definedName name="Choices_Wrapper" localSheetId="10">'Qualified Capital Purpose Fund'!Choices_Wrapper</definedName>
    <definedName name="Choices_Wrapper" localSheetId="7">'School Nutrition Fund'!Choices_Wrapper</definedName>
    <definedName name="Choices_Wrapper" localSheetId="9">'Special Building Fund'!Choices_Wrapper</definedName>
    <definedName name="Choices_Wrapper">[0]!Choices_Wrapper</definedName>
    <definedName name="Class">'Data Page'!$G$9</definedName>
    <definedName name="Codistsch">'Data Page'!$G$8</definedName>
    <definedName name="CODISTSCHList">'Lists'!$F$2:$F$251</definedName>
    <definedName name="DistrictRange">'Lists'!$F$2:$J$251</definedName>
    <definedName name="GCAPBonds">'Qualified Capital Purpose Fund'!$F$79</definedName>
    <definedName name="Name">'Data Page'!$G$10</definedName>
    <definedName name="_xlnm.Print_Area" localSheetId="0">'Data Page'!$A$1:$Q$37</definedName>
    <definedName name="_xlnm.Print_Area" localSheetId="2">'General Fund Disbursements'!$A$1:$F$1130</definedName>
    <definedName name="_xlnm.Print_Titles" localSheetId="6">'Activities Fund'!$1:$2</definedName>
    <definedName name="_xlnm.Print_Titles" localSheetId="8">'Bond Fund'!$1:$2</definedName>
    <definedName name="_xlnm.Print_Titles" localSheetId="12">'Cooperative Fund'!$1:$3</definedName>
    <definedName name="_xlnm.Print_Titles" localSheetId="3">'Depreciation Fund'!$4:$5</definedName>
    <definedName name="_xlnm.Print_Titles" localSheetId="4">'Employee Benefit Fund'!$1:$2</definedName>
    <definedName name="_xlnm.Print_Titles" localSheetId="2">'General Fund Disbursements'!$1:$2</definedName>
    <definedName name="_xlnm.Print_Titles" localSheetId="1">'General Fund Receipts'!$1:$2</definedName>
    <definedName name="_xlnm.Print_Titles" localSheetId="14">'Per Pupil Information'!$4:$5</definedName>
    <definedName name="_xlnm.Print_Titles" localSheetId="10">'Qualified Capital Purpose Fund'!$1:$2</definedName>
    <definedName name="_xlnm.Print_Titles" localSheetId="7">'School Nutrition Fund'!$1:$2</definedName>
    <definedName name="_xlnm.Print_Titles" localSheetId="9">'Special Building Fund'!$1:$2</definedName>
    <definedName name="_xlnm.Print_Titles" localSheetId="13">'Student Fee Fund'!$1:$2</definedName>
    <definedName name="PutCodistsch">'Upload'!$A$2</definedName>
    <definedName name="StaffDev">'General Fund Disbursements'!$F$287</definedName>
    <definedName name="ValidData">'Data Page'!$W$1:$W$265</definedName>
  </definedNames>
  <calcPr fullCalcOnLoad="1"/>
</workbook>
</file>

<file path=xl/comments1.xml><?xml version="1.0" encoding="utf-8"?>
<comments xmlns="http://schemas.openxmlformats.org/spreadsheetml/2006/main">
  <authors>
    <author>Jill Aurand</author>
  </authors>
  <commentList>
    <comment ref="G8" authorId="0">
      <text>
        <r>
          <rPr>
            <b/>
            <sz val="8"/>
            <rFont val="Tahoma"/>
            <family val="2"/>
          </rPr>
          <t>County-District Number:</t>
        </r>
        <r>
          <rPr>
            <sz val="8"/>
            <rFont val="Tahoma"/>
            <family val="2"/>
          </rPr>
          <t xml:space="preserve">
Should be in the xx-xxxx-000 format.
(Example: 99-0001-000)</t>
        </r>
      </text>
    </comment>
  </commentList>
</comments>
</file>

<file path=xl/comments10.xml><?xml version="1.0" encoding="utf-8"?>
<comments xmlns="http://schemas.openxmlformats.org/spreadsheetml/2006/main">
  <authors>
    <author>jaurand</author>
  </authors>
  <commentList>
    <comment ref="F20" authorId="0">
      <text>
        <r>
          <rPr>
            <b/>
            <sz val="8"/>
            <rFont val="Tahoma"/>
            <family val="2"/>
          </rPr>
          <t>No districts received In-Lieu-Of School Land Tax this year</t>
        </r>
      </text>
    </comment>
  </commentList>
</comments>
</file>

<file path=xl/comments11.xml><?xml version="1.0" encoding="utf-8"?>
<comments xmlns="http://schemas.openxmlformats.org/spreadsheetml/2006/main">
  <authors>
    <author>jaurand</author>
  </authors>
  <commentList>
    <comment ref="F19" authorId="0">
      <text>
        <r>
          <rPr>
            <b/>
            <sz val="8"/>
            <rFont val="Tahoma"/>
            <family val="2"/>
          </rPr>
          <t>No districts received In-Lieu-Of School Land Tax this year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jaurand</author>
  </authors>
  <commentList>
    <comment ref="F58" authorId="0">
      <text>
        <r>
          <rPr>
            <b/>
            <sz val="8"/>
            <rFont val="Tahoma"/>
            <family val="2"/>
          </rPr>
          <t>No districts received In-Lieu-Of School Land Tax this year</t>
        </r>
      </text>
    </comment>
  </commentList>
</comments>
</file>

<file path=xl/comments8.xml><?xml version="1.0" encoding="utf-8"?>
<comments xmlns="http://schemas.openxmlformats.org/spreadsheetml/2006/main">
  <authors>
    <author>Janice Eret</author>
  </authors>
  <commentList>
    <comment ref="F53" authorId="0">
      <text>
        <r>
          <rPr>
            <b/>
            <i/>
            <sz val="9"/>
            <rFont val="Tahoma"/>
            <family val="2"/>
          </rPr>
          <t xml:space="preserve">Non-Restricted Indirect Cost Rate used by district must be entered as a percentage. </t>
        </r>
      </text>
    </comment>
  </commentList>
</comments>
</file>

<file path=xl/comments9.xml><?xml version="1.0" encoding="utf-8"?>
<comments xmlns="http://schemas.openxmlformats.org/spreadsheetml/2006/main">
  <authors>
    <author>jaurand</author>
  </authors>
  <commentList>
    <comment ref="F19" authorId="0">
      <text>
        <r>
          <rPr>
            <b/>
            <sz val="8"/>
            <rFont val="Tahoma"/>
            <family val="2"/>
          </rPr>
          <t>No districts received In-Lieu-Of School Land Tax this year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<sst xmlns="http://schemas.openxmlformats.org/spreadsheetml/2006/main" count="4464" uniqueCount="2740">
  <si>
    <t>93-0096-000</t>
  </si>
  <si>
    <t>93-0083-000</t>
  </si>
  <si>
    <t>93-0012-000</t>
  </si>
  <si>
    <t>92-0045-000</t>
  </si>
  <si>
    <t>91-0074-000</t>
  </si>
  <si>
    <t>91-0002-000</t>
  </si>
  <si>
    <t>90-0595-000</t>
  </si>
  <si>
    <t>90-0560-000</t>
  </si>
  <si>
    <t>90-0017-000</t>
  </si>
  <si>
    <t>89-0024-000</t>
  </si>
  <si>
    <t>89-0003-000</t>
  </si>
  <si>
    <t>89-0001-000</t>
  </si>
  <si>
    <t>88-0021-000</t>
  </si>
  <si>
    <t>88-0005-000</t>
  </si>
  <si>
    <t>87-0017-000</t>
  </si>
  <si>
    <t>87-0016-000</t>
  </si>
  <si>
    <t>87-0013-000</t>
  </si>
  <si>
    <t>87-0001-000</t>
  </si>
  <si>
    <t>86-0001-000</t>
  </si>
  <si>
    <t>85-2001-000</t>
  </si>
  <si>
    <t>85-0070-000</t>
  </si>
  <si>
    <t>85-0060-000</t>
  </si>
  <si>
    <t>84-0003-000</t>
  </si>
  <si>
    <t>83-0500-000</t>
  </si>
  <si>
    <t>82-0015-000</t>
  </si>
  <si>
    <t>82-0001-000</t>
  </si>
  <si>
    <t>81-0010-000</t>
  </si>
  <si>
    <t>81-0003-000</t>
  </si>
  <si>
    <t>80-0567-000</t>
  </si>
  <si>
    <t>80-0009-000</t>
  </si>
  <si>
    <t>80-0005-000</t>
  </si>
  <si>
    <t>79-0032-000</t>
  </si>
  <si>
    <t>79-0031-000</t>
  </si>
  <si>
    <t>79-0016-000</t>
  </si>
  <si>
    <t>79-0011-000</t>
  </si>
  <si>
    <t>79-0002-000</t>
  </si>
  <si>
    <t>78-0107-000</t>
  </si>
  <si>
    <t>78-0072-000</t>
  </si>
  <si>
    <t>78-0039-000</t>
  </si>
  <si>
    <t>78-0009-000</t>
  </si>
  <si>
    <t>78-0001-000</t>
  </si>
  <si>
    <t>77-0046-000</t>
  </si>
  <si>
    <t>77-0037-000</t>
  </si>
  <si>
    <t>77-0027-000</t>
  </si>
  <si>
    <t>77-0001-000</t>
  </si>
  <si>
    <t>76-0082-000</t>
  </si>
  <si>
    <t>76-0068-000</t>
  </si>
  <si>
    <t>76-0044-000</t>
  </si>
  <si>
    <t>76-0002-000</t>
  </si>
  <si>
    <t>75-0100-000</t>
  </si>
  <si>
    <t>74-0070-000</t>
  </si>
  <si>
    <t>74-0056-000</t>
  </si>
  <si>
    <t>73-0179-000</t>
  </si>
  <si>
    <t>73-0017-000</t>
  </si>
  <si>
    <t>72-0075-000</t>
  </si>
  <si>
    <t>72-0032-000</t>
  </si>
  <si>
    <t>72-0019-000</t>
  </si>
  <si>
    <t>72-0015-000</t>
  </si>
  <si>
    <t>71-0067-000</t>
  </si>
  <si>
    <t>71-0005-000</t>
  </si>
  <si>
    <t>71-0001-000</t>
  </si>
  <si>
    <t>70-0542-000</t>
  </si>
  <si>
    <t>70-0005-000</t>
  </si>
  <si>
    <t>70-0002-000</t>
  </si>
  <si>
    <t>69-0055-000</t>
  </si>
  <si>
    <t>69-0054-000</t>
  </si>
  <si>
    <t>69-0044-000</t>
  </si>
  <si>
    <t>68-0020-000</t>
  </si>
  <si>
    <t>67-0069-000</t>
  </si>
  <si>
    <t>67-0001-000</t>
  </si>
  <si>
    <t>66-0501-000</t>
  </si>
  <si>
    <t>66-0111-000</t>
  </si>
  <si>
    <t>66-0027-000</t>
  </si>
  <si>
    <t>65-2005-000</t>
  </si>
  <si>
    <t>65-0011-000</t>
  </si>
  <si>
    <t>64-0029-000</t>
  </si>
  <si>
    <t>64-0023-000</t>
  </si>
  <si>
    <t>63-0030-000</t>
  </si>
  <si>
    <t>63-0001-000</t>
  </si>
  <si>
    <t>62-0063-000</t>
  </si>
  <si>
    <t>62-0021-000</t>
  </si>
  <si>
    <t>61-0049-000</t>
  </si>
  <si>
    <t>61-0004-000</t>
  </si>
  <si>
    <t>60-0090-000</t>
  </si>
  <si>
    <t>59-0080-000</t>
  </si>
  <si>
    <t>59-0013-000</t>
  </si>
  <si>
    <t>59-0005-000</t>
  </si>
  <si>
    <t>59-0002-000</t>
  </si>
  <si>
    <t>59-0001-000</t>
  </si>
  <si>
    <t>58-0025-000</t>
  </si>
  <si>
    <t>57-0501-000</t>
  </si>
  <si>
    <t>56-0565-000</t>
  </si>
  <si>
    <t>56-0055-000</t>
  </si>
  <si>
    <t>56-0037-000</t>
  </si>
  <si>
    <t>56-0007-000</t>
  </si>
  <si>
    <t>56-0006-000</t>
  </si>
  <si>
    <t>56-0001-000</t>
  </si>
  <si>
    <t>55-0161-000</t>
  </si>
  <si>
    <t>55-0160-000</t>
  </si>
  <si>
    <t>55-0148-000</t>
  </si>
  <si>
    <t>55-0145-000</t>
  </si>
  <si>
    <t>55-0001-000</t>
  </si>
  <si>
    <t>54-0586-000</t>
  </si>
  <si>
    <t>54-0576-000</t>
  </si>
  <si>
    <t>54-0505-000</t>
  </si>
  <si>
    <t>54-0501-000</t>
  </si>
  <si>
    <t>54-0096-000</t>
  </si>
  <si>
    <t>54-0013-000</t>
  </si>
  <si>
    <t>53-0001-000</t>
  </si>
  <si>
    <t>52-0100-000</t>
  </si>
  <si>
    <t>51-0006-000</t>
  </si>
  <si>
    <t>51-0001-000</t>
  </si>
  <si>
    <t>50-0503-000</t>
  </si>
  <si>
    <t>50-0501-000</t>
  </si>
  <si>
    <t>50-0001-000</t>
  </si>
  <si>
    <t>49-0050-000</t>
  </si>
  <si>
    <t>49-0033-000</t>
  </si>
  <si>
    <t>48-0303-000</t>
  </si>
  <si>
    <t>48-0300-000</t>
  </si>
  <si>
    <t>48-0008-000</t>
  </si>
  <si>
    <t>47-0103-000</t>
  </si>
  <si>
    <t>47-0100-000</t>
  </si>
  <si>
    <t>47-0001-000</t>
  </si>
  <si>
    <t>46-0001-000</t>
  </si>
  <si>
    <t>45-0239-000</t>
  </si>
  <si>
    <t>45-0137-000</t>
  </si>
  <si>
    <t>45-0044-000</t>
  </si>
  <si>
    <t>45-0029-000</t>
  </si>
  <si>
    <t>45-0007-000</t>
  </si>
  <si>
    <t>43-0079-000</t>
  </si>
  <si>
    <t>42-0002-000</t>
  </si>
  <si>
    <t>41-0504-000</t>
  </si>
  <si>
    <t>41-0091-000</t>
  </si>
  <si>
    <t>41-0002-000</t>
  </si>
  <si>
    <t>40-0126-000</t>
  </si>
  <si>
    <t>40-0083-000</t>
  </si>
  <si>
    <t>40-0082-000</t>
  </si>
  <si>
    <t>40-0002-000</t>
  </si>
  <si>
    <t>38-0011-000</t>
  </si>
  <si>
    <t>37-0030-000</t>
  </si>
  <si>
    <t>36-0100-000</t>
  </si>
  <si>
    <t>35-0001-000</t>
  </si>
  <si>
    <t>34-0100-000</t>
  </si>
  <si>
    <t>34-0034-000</t>
  </si>
  <si>
    <t>34-0015-000</t>
  </si>
  <si>
    <t>34-0001-000</t>
  </si>
  <si>
    <t>33-0540-000</t>
  </si>
  <si>
    <t>33-0021-000</t>
  </si>
  <si>
    <t>33-0018-000</t>
  </si>
  <si>
    <t>32-0125-000</t>
  </si>
  <si>
    <t>32-0095-000</t>
  </si>
  <si>
    <t>32-0046-000</t>
  </si>
  <si>
    <t>31-0506-000</t>
  </si>
  <si>
    <t>30-0054-000</t>
  </si>
  <si>
    <t>30-0025-000</t>
  </si>
  <si>
    <t>30-0001-000</t>
  </si>
  <si>
    <t>29-0117-000</t>
  </si>
  <si>
    <t>28-0066-000</t>
  </si>
  <si>
    <t>28-0059-000</t>
  </si>
  <si>
    <t>28-0054-000</t>
  </si>
  <si>
    <t>28-0017-000</t>
  </si>
  <si>
    <t>28-0015-000</t>
  </si>
  <si>
    <t>28-0010-000</t>
  </si>
  <si>
    <t>28-0001-000</t>
  </si>
  <si>
    <t>27-0595-000</t>
  </si>
  <si>
    <t>27-0594-000</t>
  </si>
  <si>
    <t>27-0062-000</t>
  </si>
  <si>
    <t>27-0001-000</t>
  </si>
  <si>
    <t>26-0561-000</t>
  </si>
  <si>
    <t>26-0070-000</t>
  </si>
  <si>
    <t>26-0001-000</t>
  </si>
  <si>
    <t>25-0095-000</t>
  </si>
  <si>
    <t>25-0025-000</t>
  </si>
  <si>
    <t>24-0101-000</t>
  </si>
  <si>
    <t>24-0020-000</t>
  </si>
  <si>
    <t>24-0011-000</t>
  </si>
  <si>
    <t>24-0004-000</t>
  </si>
  <si>
    <t>24-0001-000</t>
  </si>
  <si>
    <t>23-0071-000</t>
  </si>
  <si>
    <t>23-0002-000</t>
  </si>
  <si>
    <t>22-0031-000</t>
  </si>
  <si>
    <t>22-0011-000</t>
  </si>
  <si>
    <t>21-0180-000</t>
  </si>
  <si>
    <t>21-0089-000</t>
  </si>
  <si>
    <t>21-0084-000</t>
  </si>
  <si>
    <t>21-0044-000</t>
  </si>
  <si>
    <t>21-0025-000</t>
  </si>
  <si>
    <t>21-0015-000</t>
  </si>
  <si>
    <t>20-0030-000</t>
  </si>
  <si>
    <t>20-0020-000</t>
  </si>
  <si>
    <t>20-0001-000</t>
  </si>
  <si>
    <t>19-0123-000</t>
  </si>
  <si>
    <t>19-0058-000</t>
  </si>
  <si>
    <t>19-0039-000</t>
  </si>
  <si>
    <t>18-0011-000</t>
  </si>
  <si>
    <t>18-0002-000</t>
  </si>
  <si>
    <t>17-0009-000</t>
  </si>
  <si>
    <t>17-0003-000</t>
  </si>
  <si>
    <t>17-0001-000</t>
  </si>
  <si>
    <t>16-0030-000</t>
  </si>
  <si>
    <t>16-0006-000</t>
  </si>
  <si>
    <t>15-0536-000</t>
  </si>
  <si>
    <t>15-0010-000</t>
  </si>
  <si>
    <t>14-0101-000</t>
  </si>
  <si>
    <t>14-0054-000</t>
  </si>
  <si>
    <t>14-0045-000</t>
  </si>
  <si>
    <t>14-0008-000</t>
  </si>
  <si>
    <t>13-0097-000</t>
  </si>
  <si>
    <t>13-0056-000</t>
  </si>
  <si>
    <t>13-0032-000</t>
  </si>
  <si>
    <t>13-0022-000</t>
  </si>
  <si>
    <t>13-0001-000</t>
  </si>
  <si>
    <t>12-0502-000</t>
  </si>
  <si>
    <t>12-0056-000</t>
  </si>
  <si>
    <t>11-0020-000</t>
  </si>
  <si>
    <t>11-0014-000</t>
  </si>
  <si>
    <t>11-0001-000</t>
  </si>
  <si>
    <t>10-0119-000</t>
  </si>
  <si>
    <t>10-0105-000</t>
  </si>
  <si>
    <t>10-0069-000</t>
  </si>
  <si>
    <t>10-0019-000</t>
  </si>
  <si>
    <t>10-0009-000</t>
  </si>
  <si>
    <t>10-0007-000</t>
  </si>
  <si>
    <t>10-0002-000</t>
  </si>
  <si>
    <t>09-0010-000</t>
  </si>
  <si>
    <t>08-0050-000</t>
  </si>
  <si>
    <t>08-0036-000</t>
  </si>
  <si>
    <t>07-0010-000</t>
  </si>
  <si>
    <t>07-0006-000</t>
  </si>
  <si>
    <t>06-0017-000</t>
  </si>
  <si>
    <t>06-0001-000</t>
  </si>
  <si>
    <t>Name of District:</t>
  </si>
  <si>
    <t>05-0071-000</t>
  </si>
  <si>
    <t>04-0001-000</t>
  </si>
  <si>
    <t>Class of District:</t>
  </si>
  <si>
    <t>03-0500-000</t>
  </si>
  <si>
    <t>02-2001-000</t>
  </si>
  <si>
    <t>County-District Number:</t>
  </si>
  <si>
    <t>02-0018-000</t>
  </si>
  <si>
    <t>02-0009-000</t>
  </si>
  <si>
    <t>01-0123-000</t>
  </si>
  <si>
    <t>01-0090-000</t>
  </si>
  <si>
    <t>01-0018-000</t>
  </si>
  <si>
    <t>OF NEBRASKA SCHOOL DISTRICTS</t>
  </si>
  <si>
    <t>01-0003-000</t>
  </si>
  <si>
    <t>ANNUAL FINANCIAL REPORT</t>
  </si>
  <si>
    <t>(Add 1000, 2000, 3000, 4000, and 5000)</t>
  </si>
  <si>
    <t>GRAND TOTAL OF ALL RECEIPTS</t>
  </si>
  <si>
    <t>Total Non-Revenue Receipts (Add 5150 through 5690)</t>
  </si>
  <si>
    <t>Other Non-Revenue Receipts</t>
  </si>
  <si>
    <t>Cash Balance from Nonresident High School Tuition Funds</t>
  </si>
  <si>
    <t>Cash Balance from Merged/Dissolved School Districts</t>
  </si>
  <si>
    <t>Transfers From Other Funds</t>
  </si>
  <si>
    <t>Sale of Property</t>
  </si>
  <si>
    <t>Insurance Adjustments</t>
  </si>
  <si>
    <t>Long Term Loans</t>
  </si>
  <si>
    <t>Tax Anticipation Notes</t>
  </si>
  <si>
    <t>01-1-XXXXX-000</t>
  </si>
  <si>
    <t>5000 NON-REVENUE RECEIPTS</t>
  </si>
  <si>
    <t>Total Federal Receipts (Add 4200 through 4999)</t>
  </si>
  <si>
    <t>Categorical Grants from Corporations &amp; Other Private Interests</t>
  </si>
  <si>
    <t>REAP (Small Rural School Achievement Grants from U.S. Dept. of Ed)</t>
  </si>
  <si>
    <t>Other Federal Categorical Receipts</t>
  </si>
  <si>
    <t>Adult Basic Education</t>
  </si>
  <si>
    <t>Child and Adult Care Food Program</t>
  </si>
  <si>
    <t>Head Start</t>
  </si>
  <si>
    <t>Title III NCLB  Immigrant Education</t>
  </si>
  <si>
    <t>Indian Education</t>
  </si>
  <si>
    <t>Universal Service Fund (E-Rate)</t>
  </si>
  <si>
    <t>Federal Vocational &amp; Applied Technology Education (Carl Perkins)</t>
  </si>
  <si>
    <t>Other Federal Non-Categorical Receipts</t>
  </si>
  <si>
    <t>Forest Reserve</t>
  </si>
  <si>
    <t>Flood Control</t>
  </si>
  <si>
    <t>Johnson-O'Malley</t>
  </si>
  <si>
    <t>Title 8 (Impact Aid)</t>
  </si>
  <si>
    <t>Medicaid Administrative Activities (MAAPS)</t>
  </si>
  <si>
    <t>MEDICAID in Public Schools</t>
  </si>
  <si>
    <t>IDEA  Special Projects</t>
  </si>
  <si>
    <t>IDEA PART C</t>
  </si>
  <si>
    <t>IDEA Enrollment/Poverty</t>
  </si>
  <si>
    <t>Title VI  REAP   (Rural Low Income Schools Grants - from NDE)</t>
  </si>
  <si>
    <t xml:space="preserve">Title II, Part B  NCLB  Math &amp; Science Partnerships </t>
  </si>
  <si>
    <t>4000 FEDERAL RECEIPTS</t>
  </si>
  <si>
    <t>Total State Receipts (Add 3110 through 3990)</t>
  </si>
  <si>
    <t>Other State Receipts</t>
  </si>
  <si>
    <t>Early Childhood Endowment Grants</t>
  </si>
  <si>
    <t>State Early Childhood</t>
  </si>
  <si>
    <t>Distance Education Incentive Payments</t>
  </si>
  <si>
    <t>State Categorical Programs</t>
  </si>
  <si>
    <t>In-Lieu-Of School Land Tax</t>
  </si>
  <si>
    <t>State Apportionment</t>
  </si>
  <si>
    <t>Pro-Rate Motor Vehicle</t>
  </si>
  <si>
    <t>Payments Received for Wards of the State/Court (Special Education)</t>
  </si>
  <si>
    <t>Payments Received for Wards of the State/Court (Regular Education)</t>
  </si>
  <si>
    <t>Textbook Loan</t>
  </si>
  <si>
    <t>Payments for High Ability Learners</t>
  </si>
  <si>
    <t>Property Tax Credit</t>
  </si>
  <si>
    <t>Homestead Exemption</t>
  </si>
  <si>
    <t>Special Education Transportation (School Age)</t>
  </si>
  <si>
    <t>Special Education Programs (School Age)</t>
  </si>
  <si>
    <t>State Aid</t>
  </si>
  <si>
    <t>3000 STATE RECEIPTS</t>
  </si>
  <si>
    <t>Total County and ESU Receipts (Add 2110 through 2210)</t>
  </si>
  <si>
    <t>Educational Service Unit Receipts</t>
  </si>
  <si>
    <t>Other County Receipts</t>
  </si>
  <si>
    <t>County Fines and License Fees</t>
  </si>
  <si>
    <t>2000 COUNTY AND ESU RECEIPTS</t>
  </si>
  <si>
    <t>Total Local Receipts (Add 1110 through 1990)</t>
  </si>
  <si>
    <t>Other Local Receipts</t>
  </si>
  <si>
    <t>Contributions and Donations</t>
  </si>
  <si>
    <t>Rental of School Equipment and Facilities</t>
  </si>
  <si>
    <t>Community Service Activities</t>
  </si>
  <si>
    <t>Police Court Fines</t>
  </si>
  <si>
    <t>Local License Fees</t>
  </si>
  <si>
    <t>Interest</t>
  </si>
  <si>
    <t>Transportation Received from Other Districts (Special Education)</t>
  </si>
  <si>
    <t>Transportation Received from Individuals (Regular Education)</t>
  </si>
  <si>
    <t>Transportation Received from Other Districts (Regular Education)</t>
  </si>
  <si>
    <t>Preschool Tuition and Fees (All Sources)</t>
  </si>
  <si>
    <t>Adult Education Tuition and Fees (All Sources)</t>
  </si>
  <si>
    <t>Summer School Tuition and Fees (All Sources)</t>
  </si>
  <si>
    <t>Tuition Received from Individuals (Special Education)</t>
  </si>
  <si>
    <t>Tuition Received from Other Districts (Special Education)</t>
  </si>
  <si>
    <t>Tuition Received from Individuals (Regular Education)</t>
  </si>
  <si>
    <t>Tuition Received from Educational Entities (Distance Education)</t>
  </si>
  <si>
    <t>Tuition Received from Other Districts (Regular Education)</t>
  </si>
  <si>
    <t>Motor Vehicle Taxes</t>
  </si>
  <si>
    <t>Public Power District Sales Tax</t>
  </si>
  <si>
    <t>Carline Tax</t>
  </si>
  <si>
    <t>Local Property Taxes - Learning Community Common Levy</t>
  </si>
  <si>
    <t>Local Property Taxes</t>
  </si>
  <si>
    <t>1000 LOCAL RECEIPTS</t>
  </si>
  <si>
    <t xml:space="preserve">County-District Number: </t>
  </si>
  <si>
    <t>-END</t>
  </si>
  <si>
    <t>01-0-TREAS</t>
  </si>
  <si>
    <t>Cash At County Treasurers - Ending Balance</t>
  </si>
  <si>
    <t xml:space="preserve"> TREAS</t>
  </si>
  <si>
    <t xml:space="preserve">01-0-COH    </t>
  </si>
  <si>
    <t>Cash On Hand - Ending Balance</t>
  </si>
  <si>
    <t xml:space="preserve"> COH</t>
  </si>
  <si>
    <t>-BEG</t>
  </si>
  <si>
    <t>Cash At County Treasurers - Beginning Balance</t>
  </si>
  <si>
    <t>Cash On Hand - Beginning Balance</t>
  </si>
  <si>
    <t>SUMMARY OF CASH BALANCE</t>
  </si>
  <si>
    <t>01-2-20500-000</t>
  </si>
  <si>
    <t xml:space="preserve">20500 TOTAL DISBURSEMENTS              </t>
  </si>
  <si>
    <t>01-2-20400-000</t>
  </si>
  <si>
    <t xml:space="preserve">20400 TOTAL GENERAL FUND EXPENDITURES  </t>
  </si>
  <si>
    <t>(20000 minus 20100)</t>
  </si>
  <si>
    <t>01-2-20200-000</t>
  </si>
  <si>
    <t xml:space="preserve">20200 TOTAL ADJUSTED CURRENT EXPENSE   </t>
  </si>
  <si>
    <t>01-2-20100-000</t>
  </si>
  <si>
    <t xml:space="preserve">20100 ADJUSTMENTS TO CURRENT EXPENSE   </t>
  </si>
  <si>
    <t>01-2-20000-000</t>
  </si>
  <si>
    <t xml:space="preserve">20000 TOTAL CURRENT EXPENSE            </t>
  </si>
  <si>
    <t>Transfers To the Bond Fund</t>
  </si>
  <si>
    <t>Transfers To the Activities Fund</t>
  </si>
  <si>
    <t>Transfers To the School Lunch Fund</t>
  </si>
  <si>
    <t>01-2-08000-XXX</t>
  </si>
  <si>
    <t xml:space="preserve">OBJECT      </t>
  </si>
  <si>
    <t>CODE</t>
  </si>
  <si>
    <t>Other Expenses</t>
  </si>
  <si>
    <t>Supplies and Materials</t>
  </si>
  <si>
    <t>Distance Education &amp; Telecommunications</t>
  </si>
  <si>
    <t>Purchased Services</t>
  </si>
  <si>
    <t>Increased Retirement Contribution Rate</t>
  </si>
  <si>
    <t>Employee Benefits</t>
  </si>
  <si>
    <t>Salary - Clerical Staff</t>
  </si>
  <si>
    <t>Salary - Professional Staff</t>
  </si>
  <si>
    <t>01-2-07000-XXX</t>
  </si>
  <si>
    <t>Textbooks</t>
  </si>
  <si>
    <t>01-2-06000-XXX</t>
  </si>
  <si>
    <t>Debt Service Interest</t>
  </si>
  <si>
    <t>Redemption of Principal</t>
  </si>
  <si>
    <t>Repayment of Taxes Paid</t>
  </si>
  <si>
    <t>01-2-05000-XXX</t>
  </si>
  <si>
    <t>Other Federal Categorical Expenditures</t>
  </si>
  <si>
    <t>Other Federal Non-Categorical Expenditures</t>
  </si>
  <si>
    <t>IDEA Part C</t>
  </si>
  <si>
    <t>Capital Outlay</t>
  </si>
  <si>
    <t>Salary - Clerical and Others</t>
  </si>
  <si>
    <t>01-2-03500-XXX</t>
  </si>
  <si>
    <t>01-2-03000-XXX</t>
  </si>
  <si>
    <t>(Add 110 through 600)</t>
  </si>
  <si>
    <t>Transportation Paid to Other Districts</t>
  </si>
  <si>
    <t>Salary - Clerical Staff and Drivers</t>
  </si>
  <si>
    <t>01-2-02760-XXX</t>
  </si>
  <si>
    <t>SCHOOL AGE SPECIAL EDUCATION PUPIL TRANSPORTATION</t>
  </si>
  <si>
    <t>01-2-02750-XXX</t>
  </si>
  <si>
    <t>Salary - Clerical and Custodial Staff</t>
  </si>
  <si>
    <t>01-2-02600-XXX</t>
  </si>
  <si>
    <t>01-2-02520-XXX</t>
  </si>
  <si>
    <t xml:space="preserve">Total General Administration - Business Services </t>
  </si>
  <si>
    <t>01-2-02510-XXX</t>
  </si>
  <si>
    <t>GENERAL ADMINISTRATION - BUSINESS SERVICES</t>
  </si>
  <si>
    <t>01-2-02400-XXX</t>
  </si>
  <si>
    <t>Salary - Other Professional Staff</t>
  </si>
  <si>
    <t>Salary - Superintendent</t>
  </si>
  <si>
    <t>01-2-02320-XXX</t>
  </si>
  <si>
    <t>EXECUTIVE ADMINISTRATION SERVICES</t>
  </si>
  <si>
    <t>Fidelity Bond Premiums</t>
  </si>
  <si>
    <t>Liability Insurance</t>
  </si>
  <si>
    <t>Accounting and Auditing Services</t>
  </si>
  <si>
    <t>01-2-02310-XXX</t>
  </si>
  <si>
    <t>BOARD OF EDUCATION</t>
  </si>
  <si>
    <t>Salary - Clerical and Paraprofessional Staff</t>
  </si>
  <si>
    <t>01-2-02214-XXX</t>
  </si>
  <si>
    <t>01-2-02213-XXX</t>
  </si>
  <si>
    <t>01-2-99500-000</t>
  </si>
  <si>
    <t>Total Staff Development Disbursements</t>
  </si>
  <si>
    <t>Staff Development Assistance</t>
  </si>
  <si>
    <t>Retirement Incentive Plan</t>
  </si>
  <si>
    <t>01-2-02200-XXX</t>
  </si>
  <si>
    <t>Salary - Technical Staff</t>
  </si>
  <si>
    <t>01-2-02150-XXX</t>
  </si>
  <si>
    <t>01-2-02100-XXX</t>
  </si>
  <si>
    <t>Tuition Paid to Other Agencies (Special Education)</t>
  </si>
  <si>
    <t>Tuition Paid to Other Districts (Special Education)</t>
  </si>
  <si>
    <t>Salary - Classroom Management</t>
  </si>
  <si>
    <t>Salary - Substitutes</t>
  </si>
  <si>
    <t>Salary - Teachers</t>
  </si>
  <si>
    <t xml:space="preserve"> 01-2-01200-XXX</t>
  </si>
  <si>
    <t>SPECIAL EDUCATION INSTRUCTIONAL PROGRAMS</t>
  </si>
  <si>
    <t xml:space="preserve"> 01-2-01190-XXX</t>
  </si>
  <si>
    <t>Tuition Paid to Other Districts</t>
  </si>
  <si>
    <t xml:space="preserve"> 01-2-01160-XXX</t>
  </si>
  <si>
    <t>01-2-01150-XXX</t>
  </si>
  <si>
    <t xml:space="preserve">LIMITED ENGLISH PROFICIENCY PROGRAMS  </t>
  </si>
  <si>
    <t>01-2-01100-XXX</t>
  </si>
  <si>
    <t>REGULAR INSTRUCTIONAL PROGRAMS</t>
  </si>
  <si>
    <t xml:space="preserve">02-0-COH    </t>
  </si>
  <si>
    <t>02-2-20500-000</t>
  </si>
  <si>
    <t xml:space="preserve">TOTAL DISBURSEMENTS       </t>
  </si>
  <si>
    <t>Transfers To the General Fund</t>
  </si>
  <si>
    <t>02-2-08000-XXX</t>
  </si>
  <si>
    <t>02-2-02500-XXX</t>
  </si>
  <si>
    <t>DISBURSEMENTS</t>
  </si>
  <si>
    <r>
      <t xml:space="preserve">GRAND TOTAL OF ALL RECEIPTS </t>
    </r>
    <r>
      <rPr>
        <i/>
        <sz val="10"/>
        <rFont val="Arial"/>
        <family val="2"/>
      </rPr>
      <t>(Add 1410 and 5000)</t>
    </r>
  </si>
  <si>
    <t>Cash Balance from Dissolved/Merged Districts</t>
  </si>
  <si>
    <t>Transfers From the General Fund</t>
  </si>
  <si>
    <t>02-1-XXXXX-000</t>
  </si>
  <si>
    <t>RECEIPTS</t>
  </si>
  <si>
    <t xml:space="preserve">03-0-COH    </t>
  </si>
  <si>
    <t>(Add 2500 and 8000:755)</t>
  </si>
  <si>
    <t>03-2-20500-000</t>
  </si>
  <si>
    <t xml:space="preserve">TOTAL DISBURSEMENTS      </t>
  </si>
  <si>
    <t>03-2-08000-XXX</t>
  </si>
  <si>
    <t>03-2-02500-XXX</t>
  </si>
  <si>
    <t>03-1-XXXXX-000</t>
  </si>
  <si>
    <t xml:space="preserve">04-0-COH    </t>
  </si>
  <si>
    <t>04-2-20500-000</t>
  </si>
  <si>
    <t>04-2-08000-XXX</t>
  </si>
  <si>
    <t>Judgments/Settlements</t>
  </si>
  <si>
    <t>04-2-02310-XXX</t>
  </si>
  <si>
    <t>04-1-XXXXX-000</t>
  </si>
  <si>
    <t xml:space="preserve">05-0-COH    </t>
  </si>
  <si>
    <t>05-2-20500-000</t>
  </si>
  <si>
    <t>05-2-08000-XXX</t>
  </si>
  <si>
    <t>05-2-02100-XXX</t>
  </si>
  <si>
    <t>05-1-XXXXX-000</t>
  </si>
  <si>
    <t>Activities Receipts</t>
  </si>
  <si>
    <t xml:space="preserve">06-0-COH    </t>
  </si>
  <si>
    <t>06-2-20500-000</t>
  </si>
  <si>
    <t>06-2-08000-XXX</t>
  </si>
  <si>
    <t>Supplies and Materials (Excluding Food)</t>
  </si>
  <si>
    <t>Salary - Clerical and Cooks</t>
  </si>
  <si>
    <t>06-2-02100-XXX</t>
  </si>
  <si>
    <t>(Add 1000, 3000, 4000 and 5000)</t>
  </si>
  <si>
    <t>06-1-XXXXX-000</t>
  </si>
  <si>
    <t>Federal Reimbursement</t>
  </si>
  <si>
    <t>State Reimbursement</t>
  </si>
  <si>
    <t>Sale of Lunches/Milk</t>
  </si>
  <si>
    <t>07-0-TREAS</t>
  </si>
  <si>
    <t xml:space="preserve">07-0-COH    </t>
  </si>
  <si>
    <t>07-2-99200-000</t>
  </si>
  <si>
    <t>BONDS OUTSTANDING AT END OF YEAR</t>
  </si>
  <si>
    <t>(Add 5000 and 8000:755)</t>
  </si>
  <si>
    <t>07-2-20500-000</t>
  </si>
  <si>
    <t>07-2-08000-XXX</t>
  </si>
  <si>
    <t>Other Miscellaneous Expenses</t>
  </si>
  <si>
    <t>07-2-05000-XXX</t>
  </si>
  <si>
    <t>(Add 1000, 3000 and 5000)</t>
  </si>
  <si>
    <t>Sale of Bonds (Re-Funding Only)</t>
  </si>
  <si>
    <t>07-1-XXXXX-000</t>
  </si>
  <si>
    <t>Carline Taxes</t>
  </si>
  <si>
    <t>08-0-TREAS</t>
  </si>
  <si>
    <t xml:space="preserve">08-0-COH    </t>
  </si>
  <si>
    <t>08-2-20500-000</t>
  </si>
  <si>
    <t>08-2-08000-XXX</t>
  </si>
  <si>
    <t>08-2-05000-XXX</t>
  </si>
  <si>
    <t>Building, Acquisition and Improvements</t>
  </si>
  <si>
    <t>Site Acquisition and Improvements</t>
  </si>
  <si>
    <t>Capital Outlay (New Only)</t>
  </si>
  <si>
    <t>08-2-04410-XXX</t>
  </si>
  <si>
    <t>08-2-02515-XXX</t>
  </si>
  <si>
    <t>(Add 300 through 600)</t>
  </si>
  <si>
    <t>Building Improvements</t>
  </si>
  <si>
    <t>Site Improvements</t>
  </si>
  <si>
    <t>08-2-02150-XXX</t>
  </si>
  <si>
    <t xml:space="preserve">GRAND TOTAL OF ALL RECEIPTS </t>
  </si>
  <si>
    <t>Sale of Bonds</t>
  </si>
  <si>
    <t>08-1-XXXXX-000</t>
  </si>
  <si>
    <t>Federal Asbestos</t>
  </si>
  <si>
    <t>State Categorical Grants</t>
  </si>
  <si>
    <t>09-0-TREAS</t>
  </si>
  <si>
    <t xml:space="preserve">09-0-COH    </t>
  </si>
  <si>
    <t>09-2-99200-000</t>
  </si>
  <si>
    <t>09-2-20500-000</t>
  </si>
  <si>
    <t>09-2-08000-XXX</t>
  </si>
  <si>
    <t>Other Miscellaneous Expense</t>
  </si>
  <si>
    <t>09-2-05000-XXX</t>
  </si>
  <si>
    <t>09-2-04410-XXX</t>
  </si>
  <si>
    <t>Building, Acquisition and Improvement</t>
  </si>
  <si>
    <t>Salaries</t>
  </si>
  <si>
    <t>09-2-02515-XXX</t>
  </si>
  <si>
    <t>Qualified Zone Academy Bonds</t>
  </si>
  <si>
    <t>09-1-XXXXX-000</t>
  </si>
  <si>
    <t xml:space="preserve">10-0-COH    </t>
  </si>
  <si>
    <t>10-2-20500-000</t>
  </si>
  <si>
    <t>TOTAL DISBURSEMENTS</t>
  </si>
  <si>
    <t>Total Adult Education</t>
  </si>
  <si>
    <t>Total Summer School</t>
  </si>
  <si>
    <t>10-2-XXXXX-000</t>
  </si>
  <si>
    <t>IDEA Part B Early Intervening Services</t>
  </si>
  <si>
    <t>Total State Categorical Programs</t>
  </si>
  <si>
    <t>Total Community Services</t>
  </si>
  <si>
    <t>School Age Special Education Pupil Transportation</t>
  </si>
  <si>
    <t xml:space="preserve">Regular Pupil Transportation </t>
  </si>
  <si>
    <t>Total Office of the Principal</t>
  </si>
  <si>
    <t>Total Executive Administration Services</t>
  </si>
  <si>
    <t>Total Support Services - Implementation of Standards</t>
  </si>
  <si>
    <t>Total Support Services - School Improvement</t>
  </si>
  <si>
    <t>Total Support Services - Staff</t>
  </si>
  <si>
    <t>Total Support Services - Pupils - Safety &amp; Security</t>
  </si>
  <si>
    <t>Total Support Services - Pupils</t>
  </si>
  <si>
    <t xml:space="preserve"> 10-2-01200-XXX</t>
  </si>
  <si>
    <t>10-2-01190-XXX</t>
  </si>
  <si>
    <t xml:space="preserve">EARLY CHILDHOOD EDUCATIONAL PROGRAMS </t>
  </si>
  <si>
    <t>10-2-01160-XXX</t>
  </si>
  <si>
    <t>10-2-01150-XXX</t>
  </si>
  <si>
    <t>10-2-01100-XXX</t>
  </si>
  <si>
    <t>10-1-XXXXX-000</t>
  </si>
  <si>
    <t xml:space="preserve">12-0-COH    </t>
  </si>
  <si>
    <t>(Add 1100, 2100 and 6000)</t>
  </si>
  <si>
    <t>12-2-20500-000</t>
  </si>
  <si>
    <t>12-2-06000-XXX</t>
  </si>
  <si>
    <t>12-2-02100-XXX</t>
  </si>
  <si>
    <t>12-2-01100-XXX</t>
  </si>
  <si>
    <t>Summer or Night School Fees</t>
  </si>
  <si>
    <t>Postsecondary Education Fees</t>
  </si>
  <si>
    <t>Extracurricular Activity Fees</t>
  </si>
  <si>
    <t>12-1-XXXXX-000</t>
  </si>
  <si>
    <t>Indicate the Amount of 1000 that is Secondary</t>
  </si>
  <si>
    <t>Indicate the Amount of 1000 that is Elementary</t>
  </si>
  <si>
    <t>ADJUSTED PER PUPIL COST INFORMATION</t>
  </si>
  <si>
    <r>
      <t>Annual Cost Per Pupil, ADM</t>
    </r>
    <r>
      <rPr>
        <i/>
        <sz val="10"/>
        <rFont val="Arial"/>
        <family val="2"/>
      </rPr>
      <t xml:space="preserve"> [99840 / 99820]</t>
    </r>
  </si>
  <si>
    <r>
      <t xml:space="preserve">Annual Cost Per Pupil, ADA </t>
    </r>
    <r>
      <rPr>
        <i/>
        <sz val="10"/>
        <rFont val="Arial"/>
        <family val="2"/>
      </rPr>
      <t>[99840 / 99810]</t>
    </r>
  </si>
  <si>
    <r>
      <t xml:space="preserve">Total Annual Costs </t>
    </r>
    <r>
      <rPr>
        <i/>
        <sz val="10"/>
        <rFont val="Arial"/>
        <family val="2"/>
      </rPr>
      <t>[Add 20200 and 99830]</t>
    </r>
  </si>
  <si>
    <r>
      <t>Annual Depreciation of Buildings &amp; Contents</t>
    </r>
    <r>
      <rPr>
        <i/>
        <sz val="10"/>
        <rFont val="Arial"/>
        <family val="2"/>
      </rPr>
      <t xml:space="preserve"> [99249 x 3%]</t>
    </r>
  </si>
  <si>
    <t>Indicate the Amount of ADM that is Secondary</t>
  </si>
  <si>
    <t>Indicate the Amount of ADM that is Elementary</t>
  </si>
  <si>
    <t>Average Daily Membership [All Grades K &amp; Up]</t>
  </si>
  <si>
    <t>Average Daily Attendance [All Grades K &amp; Up]</t>
  </si>
  <si>
    <t>00-0-XXXXX-000</t>
  </si>
  <si>
    <t>UNIT (PER PUPIL) COSTS</t>
  </si>
  <si>
    <t>Total Value of Buildings and Contents</t>
  </si>
  <si>
    <t>Contents of Buildings</t>
  </si>
  <si>
    <t>Buildings</t>
  </si>
  <si>
    <t>THE DISTRICT'S BUILDINGS AND CONTENTS</t>
  </si>
  <si>
    <t xml:space="preserve">INSURABLE OR PRESENT VALUE OF </t>
  </si>
  <si>
    <t xml:space="preserve">HEARTLAND COMMUNITY SCHOOLS   </t>
  </si>
  <si>
    <t xml:space="preserve">MC COOL JUNCTION PUBLIC SCHS  </t>
  </si>
  <si>
    <t xml:space="preserve">YORK PUBLIC SCHOOLS           </t>
  </si>
  <si>
    <t xml:space="preserve">WHEELER CENTRAL SCHOOLS       </t>
  </si>
  <si>
    <t>PAPILLION-LA VISTA PUBLIC SCHS</t>
  </si>
  <si>
    <t>WILBER-CLATONIA PUBLIC SCHOOLS</t>
  </si>
  <si>
    <t>CROSS COUNTY COMMUNITY SCHOOLS</t>
  </si>
  <si>
    <t>RAYMOND CENTRAL PUBLIC SCHOOLS</t>
  </si>
  <si>
    <t>WILCOX-HILDRETH PUBLIC SCHOOLS</t>
  </si>
  <si>
    <t>JOHNSON CO CENTRAL PUBLIC SCHS</t>
  </si>
  <si>
    <t>MEDICINE VALLEY PUBLIC SCHOOLS</t>
  </si>
  <si>
    <t>EXETER-MILLIGAN PUBLIC SCHOOLS</t>
  </si>
  <si>
    <t>DOUGLAS CO WEST COMMUNITY SCHS</t>
  </si>
  <si>
    <t>NORTH BEND CENTRAL PUBLIC SCHS</t>
  </si>
  <si>
    <t>SCRIBNER-SNYDER COMMUNITY SCHS</t>
  </si>
  <si>
    <t>EMERSON-HUBBARD PUBLIC SCHOOLS</t>
  </si>
  <si>
    <t>ELMWOOD-MURDOCK PUBLIC SCHOOLS</t>
  </si>
  <si>
    <t>name</t>
  </si>
  <si>
    <t>class</t>
  </si>
  <si>
    <t>codistsch</t>
  </si>
  <si>
    <t>00-0-01002-000</t>
  </si>
  <si>
    <t>00-0-01001-000</t>
  </si>
  <si>
    <t>00-0-01000-000</t>
  </si>
  <si>
    <t>00-0-01200-000</t>
  </si>
  <si>
    <t>00-0-01160-000</t>
  </si>
  <si>
    <t>00-0-01150-000</t>
  </si>
  <si>
    <t>00-0-01100-000</t>
  </si>
  <si>
    <t>00-0-99860-000</t>
  </si>
  <si>
    <t>00-0-99850-000</t>
  </si>
  <si>
    <t>00-0-99840-000</t>
  </si>
  <si>
    <t>00-0-99830-000</t>
  </si>
  <si>
    <t>00-0-20200-000</t>
  </si>
  <si>
    <t>00-0-99822-000</t>
  </si>
  <si>
    <t>00-0-99821-000</t>
  </si>
  <si>
    <t>00-0-99820-000</t>
  </si>
  <si>
    <t>00-0-99810-000</t>
  </si>
  <si>
    <t>00-0-99249-000</t>
  </si>
  <si>
    <t>00-0-99441-000</t>
  </si>
  <si>
    <t>00-0-99431-000</t>
  </si>
  <si>
    <t>12-2-06000-000</t>
  </si>
  <si>
    <t>12-2-06000-600</t>
  </si>
  <si>
    <t>12-2-06000-420</t>
  </si>
  <si>
    <t>12-2-06000-400</t>
  </si>
  <si>
    <t>12-2-06000-200</t>
  </si>
  <si>
    <t>12-2-06000-140</t>
  </si>
  <si>
    <t>12-2-06000-110</t>
  </si>
  <si>
    <t>12-2-02100-000</t>
  </si>
  <si>
    <t>12-2-02100-600</t>
  </si>
  <si>
    <t>12-2-02100-500</t>
  </si>
  <si>
    <t>12-2-02100-400</t>
  </si>
  <si>
    <t>12-2-02100-300</t>
  </si>
  <si>
    <t>12-2-01100-000</t>
  </si>
  <si>
    <t>12-2-01100-600</t>
  </si>
  <si>
    <t>12-2-01100-500</t>
  </si>
  <si>
    <t>12-2-01100-420</t>
  </si>
  <si>
    <t>12-2-01100-400</t>
  </si>
  <si>
    <t>12-2-01100-300</t>
  </si>
  <si>
    <t>12-2-01100-200</t>
  </si>
  <si>
    <t>12-2-01100-140</t>
  </si>
  <si>
    <t>12-2-01100-110</t>
  </si>
  <si>
    <t>12-1-10000-000</t>
  </si>
  <si>
    <t>12-1-01000-000</t>
  </si>
  <si>
    <t>12-1-01743-000</t>
  </si>
  <si>
    <t>12-1-01742-000</t>
  </si>
  <si>
    <t>12-1-01741-000</t>
  </si>
  <si>
    <t>12-1-01410-000</t>
  </si>
  <si>
    <t>10-2-07000-000</t>
  </si>
  <si>
    <t>10-2-06000-000</t>
  </si>
  <si>
    <t>10-2-04000-000</t>
  </si>
  <si>
    <t>10-2-04992-000</t>
  </si>
  <si>
    <t>10-2-04990-000</t>
  </si>
  <si>
    <t>10-2-04980-000</t>
  </si>
  <si>
    <t>10-2-04968-000</t>
  </si>
  <si>
    <t>10-2-04940-000</t>
  </si>
  <si>
    <t>10-2-04926-000</t>
  </si>
  <si>
    <t>10-2-04925-000</t>
  </si>
  <si>
    <t>10-2-04915-000</t>
  </si>
  <si>
    <t>10-2-04910-000</t>
  </si>
  <si>
    <t>10-2-04700-000</t>
  </si>
  <si>
    <t>10-2-04690-000</t>
  </si>
  <si>
    <t>10-2-04415-000</t>
  </si>
  <si>
    <t>10-2-04412-000</t>
  </si>
  <si>
    <t>10-2-04411-000</t>
  </si>
  <si>
    <t>10-2-04410-000</t>
  </si>
  <si>
    <t>10-2-04330-000</t>
  </si>
  <si>
    <t>10-2-04315-000</t>
  </si>
  <si>
    <t>10-2-04310-000</t>
  </si>
  <si>
    <t>10-2-04210-000</t>
  </si>
  <si>
    <t>10-2-04200-000</t>
  </si>
  <si>
    <t>10-2-03500-000</t>
  </si>
  <si>
    <t>10-2-01200-000</t>
  </si>
  <si>
    <t>10-2-01200-600</t>
  </si>
  <si>
    <t>10-2-01200-500</t>
  </si>
  <si>
    <t>10-2-01200-420</t>
  </si>
  <si>
    <t>10-2-01200-400</t>
  </si>
  <si>
    <t>10-2-01200-300</t>
  </si>
  <si>
    <t>10-2-01200-200</t>
  </si>
  <si>
    <t>10-2-01200-161</t>
  </si>
  <si>
    <t>10-2-01200-140</t>
  </si>
  <si>
    <t>10-2-01200-120</t>
  </si>
  <si>
    <t>10-2-01200-110</t>
  </si>
  <si>
    <t>10-2-01100-000</t>
  </si>
  <si>
    <t>10-2-01100-600</t>
  </si>
  <si>
    <t>10-2-01100-500</t>
  </si>
  <si>
    <t>10-2-01100-420</t>
  </si>
  <si>
    <t>10-2-01100-400</t>
  </si>
  <si>
    <t>10-2-01100-300</t>
  </si>
  <si>
    <t>10-2-01100-200</t>
  </si>
  <si>
    <t>10-2-01100-161</t>
  </si>
  <si>
    <t>10-2-01100-140</t>
  </si>
  <si>
    <t>10-2-01100-120</t>
  </si>
  <si>
    <t>10-2-01100-110</t>
  </si>
  <si>
    <t>10-1-10000-000</t>
  </si>
  <si>
    <t>10-1-05000-000</t>
  </si>
  <si>
    <t>10-1-05690-000</t>
  </si>
  <si>
    <t>10-1-05610-000</t>
  </si>
  <si>
    <t>10-1-05400-000</t>
  </si>
  <si>
    <t>10-1-04000-000</t>
  </si>
  <si>
    <t>10-1-04992-000</t>
  </si>
  <si>
    <t>10-1-04990-000</t>
  </si>
  <si>
    <t>10-1-04980-000</t>
  </si>
  <si>
    <t>10-1-04968-000</t>
  </si>
  <si>
    <t>10-1-04940-000</t>
  </si>
  <si>
    <t>10-1-04926-000</t>
  </si>
  <si>
    <t>10-1-04925-000</t>
  </si>
  <si>
    <t>10-1-04915-000</t>
  </si>
  <si>
    <t>10-1-04910-000</t>
  </si>
  <si>
    <t>10-1-04700-000</t>
  </si>
  <si>
    <t>10-1-04690-000</t>
  </si>
  <si>
    <t>10-1-04415-000</t>
  </si>
  <si>
    <t>10-1-04411-000</t>
  </si>
  <si>
    <t>10-1-04410-000</t>
  </si>
  <si>
    <t>10-1-04330-000</t>
  </si>
  <si>
    <t>10-1-04315-000</t>
  </si>
  <si>
    <t>10-1-04310-000</t>
  </si>
  <si>
    <t>10-1-04210-000</t>
  </si>
  <si>
    <t>10-1-04200-000</t>
  </si>
  <si>
    <t>10-1-03000-000</t>
  </si>
  <si>
    <t>10-1-03990-000</t>
  </si>
  <si>
    <t>10-1-03500-000</t>
  </si>
  <si>
    <t>10-1-03175-000</t>
  </si>
  <si>
    <t>10-1-03165-000</t>
  </si>
  <si>
    <t>10-1-03135-000</t>
  </si>
  <si>
    <t>10-1-03125-000</t>
  </si>
  <si>
    <t>10-1-03120-000</t>
  </si>
  <si>
    <t>10-1-01000-000</t>
  </si>
  <si>
    <t>10-1-01990-000</t>
  </si>
  <si>
    <t>10-1-01230-000</t>
  </si>
  <si>
    <t>10-1-01210-000</t>
  </si>
  <si>
    <t>09-0-TREAS-END</t>
  </si>
  <si>
    <t>09-0-TREAS-BEG</t>
  </si>
  <si>
    <t>09-2-08000-755</t>
  </si>
  <si>
    <t>09-2-05000-000</t>
  </si>
  <si>
    <t>09-2-05000-690</t>
  </si>
  <si>
    <t>09-2-05000-620</t>
  </si>
  <si>
    <t>09-2-05000-610</t>
  </si>
  <si>
    <t>09-2-04410-000</t>
  </si>
  <si>
    <t>09-2-04410-600</t>
  </si>
  <si>
    <t>09-2-04410-520</t>
  </si>
  <si>
    <t>09-2-04410-510</t>
  </si>
  <si>
    <t>09-2-04410-500</t>
  </si>
  <si>
    <t>09-2-04410-300</t>
  </si>
  <si>
    <t>09-2-02515-000</t>
  </si>
  <si>
    <t>09-2-02515-600</t>
  </si>
  <si>
    <t>09-2-02515-520</t>
  </si>
  <si>
    <t>09-2-02515-500</t>
  </si>
  <si>
    <t>09-2-02515-300</t>
  </si>
  <si>
    <t>09-2-02515-200</t>
  </si>
  <si>
    <t>09-2-02515-100</t>
  </si>
  <si>
    <t>09-1-10000-000</t>
  </si>
  <si>
    <t>09-1-05000-000</t>
  </si>
  <si>
    <t>09-1-05690-000</t>
  </si>
  <si>
    <t>09-1-05610-000</t>
  </si>
  <si>
    <t>09-1-05200-000</t>
  </si>
  <si>
    <t>09-1-05110-000</t>
  </si>
  <si>
    <t>09-1-05100-000</t>
  </si>
  <si>
    <t>09-1-04000-000</t>
  </si>
  <si>
    <t>09-1-04990-000</t>
  </si>
  <si>
    <t>09-1-04930-000</t>
  </si>
  <si>
    <t>09-1-04410-000</t>
  </si>
  <si>
    <t>09-1-03000-000</t>
  </si>
  <si>
    <t>09-1-03990-000</t>
  </si>
  <si>
    <t>09-1-03300-000</t>
  </si>
  <si>
    <t>09-1-03180-000</t>
  </si>
  <si>
    <t>09-1-03130-000</t>
  </si>
  <si>
    <t>09-1-01000-000</t>
  </si>
  <si>
    <t>09-1-01990-000</t>
  </si>
  <si>
    <t>09-1-01410-000</t>
  </si>
  <si>
    <t>09-1-01115-000</t>
  </si>
  <si>
    <t>09-1-01110-000</t>
  </si>
  <si>
    <t>08-0-TREAS-END</t>
  </si>
  <si>
    <t>08-0-TREAS-BEG</t>
  </si>
  <si>
    <t>08-2-08000-755</t>
  </si>
  <si>
    <t>08-2-05000-000</t>
  </si>
  <si>
    <t>08-2-05000-620</t>
  </si>
  <si>
    <t>08-2-05000-610</t>
  </si>
  <si>
    <t>08-2-04410-000</t>
  </si>
  <si>
    <t>08-2-04410-600</t>
  </si>
  <si>
    <t>08-2-04410-520</t>
  </si>
  <si>
    <t>08-2-04410-510</t>
  </si>
  <si>
    <t>08-2-04410-500</t>
  </si>
  <si>
    <t>08-2-04410-300</t>
  </si>
  <si>
    <t>08-2-02515-000</t>
  </si>
  <si>
    <t>08-2-02515-600</t>
  </si>
  <si>
    <t>08-2-02515-520</t>
  </si>
  <si>
    <t>08-2-02515-510</t>
  </si>
  <si>
    <t>08-2-02515-500</t>
  </si>
  <si>
    <t>08-2-02515-300</t>
  </si>
  <si>
    <t>08-2-02150-000</t>
  </si>
  <si>
    <t>08-2-02150-600</t>
  </si>
  <si>
    <t>08-2-02150-520</t>
  </si>
  <si>
    <t>08-2-02150-510</t>
  </si>
  <si>
    <t>08-2-02150-500</t>
  </si>
  <si>
    <t>08-2-02150-300</t>
  </si>
  <si>
    <t>08-1-10000-000</t>
  </si>
  <si>
    <t>08-1-05000-000</t>
  </si>
  <si>
    <t>08-1-05690-000</t>
  </si>
  <si>
    <t>08-1-05610-000</t>
  </si>
  <si>
    <t>08-1-05400-000</t>
  </si>
  <si>
    <t>08-1-05200-000</t>
  </si>
  <si>
    <t>08-1-05100-000</t>
  </si>
  <si>
    <t>08-1-04000-000</t>
  </si>
  <si>
    <t>08-1-04990-000</t>
  </si>
  <si>
    <t>08-1-04930-000</t>
  </si>
  <si>
    <t>08-1-04410-000</t>
  </si>
  <si>
    <t>08-1-03000-000</t>
  </si>
  <si>
    <t>08-1-03990-000</t>
  </si>
  <si>
    <t>08-1-03500-000</t>
  </si>
  <si>
    <t>08-1-03300-000</t>
  </si>
  <si>
    <t>08-1-03180-000</t>
  </si>
  <si>
    <t>08-1-03130-000</t>
  </si>
  <si>
    <t>08-1-01000-000</t>
  </si>
  <si>
    <t>08-1-01990-000</t>
  </si>
  <si>
    <t>08-1-01410-000</t>
  </si>
  <si>
    <t>08-1-01115-000</t>
  </si>
  <si>
    <t>08-1-01110-000</t>
  </si>
  <si>
    <t>07-0-TREAS-END</t>
  </si>
  <si>
    <t>07-0-TREAS-BEG</t>
  </si>
  <si>
    <t>07-2-08000-755</t>
  </si>
  <si>
    <t>07-2-05000-000</t>
  </si>
  <si>
    <t>07-2-05000-690</t>
  </si>
  <si>
    <t>07-2-05000-620</t>
  </si>
  <si>
    <t>07-2-05000-610</t>
  </si>
  <si>
    <t>07-1-10000-000</t>
  </si>
  <si>
    <t>07-1-05000-000</t>
  </si>
  <si>
    <t>07-1-05690-000</t>
  </si>
  <si>
    <t>07-1-05610-000</t>
  </si>
  <si>
    <t>07-1-05500-000</t>
  </si>
  <si>
    <t>07-1-05100-000</t>
  </si>
  <si>
    <t>07-1-03000-000</t>
  </si>
  <si>
    <t>07-1-03990-000</t>
  </si>
  <si>
    <t>07-1-03300-000</t>
  </si>
  <si>
    <t>07-1-03180-000</t>
  </si>
  <si>
    <t>07-1-03130-000</t>
  </si>
  <si>
    <t>07-1-01000-000</t>
  </si>
  <si>
    <t>07-1-01990-000</t>
  </si>
  <si>
    <t>07-1-01410-000</t>
  </si>
  <si>
    <t>07-1-01115-000</t>
  </si>
  <si>
    <t>07-1-01110-000</t>
  </si>
  <si>
    <t>06-2-08000-755</t>
  </si>
  <si>
    <t>06-2-02100-000</t>
  </si>
  <si>
    <t>06-2-02100-600</t>
  </si>
  <si>
    <t>06-2-02100-500</t>
  </si>
  <si>
    <t>06-2-02100-470</t>
  </si>
  <si>
    <t>06-2-02100-400</t>
  </si>
  <si>
    <t>06-2-02100-300</t>
  </si>
  <si>
    <t>06-2-02100-200</t>
  </si>
  <si>
    <t>06-2-02100-140</t>
  </si>
  <si>
    <t>06-2-02100-110</t>
  </si>
  <si>
    <t>06-1-10000-000</t>
  </si>
  <si>
    <t>06-1-05000-000</t>
  </si>
  <si>
    <t>06-1-05690-000</t>
  </si>
  <si>
    <t>06-1-05610-000</t>
  </si>
  <si>
    <t>06-1-05500-000</t>
  </si>
  <si>
    <t>06-1-04000-000</t>
  </si>
  <si>
    <t>06-1-04990-000</t>
  </si>
  <si>
    <t>06-1-04945-000</t>
  </si>
  <si>
    <t>06-1-04800-000</t>
  </si>
  <si>
    <t>06-1-03000-000</t>
  </si>
  <si>
    <t>06-1-03990-000</t>
  </si>
  <si>
    <t>06-1-03150-000</t>
  </si>
  <si>
    <t>06-1-01000-000</t>
  </si>
  <si>
    <t>06-1-01990-000</t>
  </si>
  <si>
    <t>06-1-01720-000</t>
  </si>
  <si>
    <t>06-1-01410-000</t>
  </si>
  <si>
    <t>05-2-08000-755</t>
  </si>
  <si>
    <t>05-2-02100-000</t>
  </si>
  <si>
    <t>05-2-02100-600</t>
  </si>
  <si>
    <t>05-2-02100-500</t>
  </si>
  <si>
    <t>05-2-02100-400</t>
  </si>
  <si>
    <t>05-2-02100-300</t>
  </si>
  <si>
    <t>05-1-10000-000</t>
  </si>
  <si>
    <t>05-1-05000-000</t>
  </si>
  <si>
    <t>05-1-05690-000</t>
  </si>
  <si>
    <t>05-1-05610-000</t>
  </si>
  <si>
    <t>05-1-05500-000</t>
  </si>
  <si>
    <t>05-1-01000-000</t>
  </si>
  <si>
    <t>05-1-01990-000</t>
  </si>
  <si>
    <t>05-1-01710-000</t>
  </si>
  <si>
    <t>05-1-01410-000</t>
  </si>
  <si>
    <t>04-2-08000-755</t>
  </si>
  <si>
    <t>04-2-02310-000</t>
  </si>
  <si>
    <t>04-2-02310-643</t>
  </si>
  <si>
    <t>04-2-02310-317</t>
  </si>
  <si>
    <t>04-1-10000-000</t>
  </si>
  <si>
    <t>04-1-05000-000</t>
  </si>
  <si>
    <t>04-1-05610-000</t>
  </si>
  <si>
    <t>04-1-05500-000</t>
  </si>
  <si>
    <t>04-1-01410-000</t>
  </si>
  <si>
    <t>03-2-08000-755</t>
  </si>
  <si>
    <t>03-2-02500-000</t>
  </si>
  <si>
    <t>03-2-02500-282</t>
  </si>
  <si>
    <t>03-2-02500-281</t>
  </si>
  <si>
    <t>03-2-02500-200</t>
  </si>
  <si>
    <t>03-1-10000-000</t>
  </si>
  <si>
    <t>03-1-05000-000</t>
  </si>
  <si>
    <t>03-1-05610-000</t>
  </si>
  <si>
    <t>03-1-05500-000</t>
  </si>
  <si>
    <t>03-1-01410-000</t>
  </si>
  <si>
    <t>02-2-08000-755</t>
  </si>
  <si>
    <t>02-2-02500-500</t>
  </si>
  <si>
    <t>02-1-10000-000</t>
  </si>
  <si>
    <t>02-1-05000-000</t>
  </si>
  <si>
    <t>02-1-05610-000</t>
  </si>
  <si>
    <t>02-1-05500-000</t>
  </si>
  <si>
    <t>02-1-01410-000</t>
  </si>
  <si>
    <t>01-0-TREAS-END</t>
  </si>
  <si>
    <t>01-0-TREAS-BEG</t>
  </si>
  <si>
    <t>01-2-08000-000</t>
  </si>
  <si>
    <t>01-2-08000-754</t>
  </si>
  <si>
    <t>01-2-08000-752</t>
  </si>
  <si>
    <t>01-2-08000-750</t>
  </si>
  <si>
    <t>01-2-07000-000</t>
  </si>
  <si>
    <t>01-2-07000-600</t>
  </si>
  <si>
    <t>01-2-07000-400</t>
  </si>
  <si>
    <t>01-2-07000-382</t>
  </si>
  <si>
    <t>01-2-07000-300</t>
  </si>
  <si>
    <t>01-2-07000-200</t>
  </si>
  <si>
    <t>01-2-07000-140</t>
  </si>
  <si>
    <t>01-2-07000-110</t>
  </si>
  <si>
    <t>01-2-06000-000</t>
  </si>
  <si>
    <t>01-2-06000-600</t>
  </si>
  <si>
    <t>01-2-06000-420</t>
  </si>
  <si>
    <t>01-2-06000-400</t>
  </si>
  <si>
    <t>01-2-06000-382</t>
  </si>
  <si>
    <t>01-2-06000-200</t>
  </si>
  <si>
    <t>01-2-06000-140</t>
  </si>
  <si>
    <t>01-2-06000-110</t>
  </si>
  <si>
    <t>01-2-05000-000</t>
  </si>
  <si>
    <t>01-2-05000-620</t>
  </si>
  <si>
    <t>01-2-05000-610</t>
  </si>
  <si>
    <t>01-2-05000-605</t>
  </si>
  <si>
    <t>01-2-04000-000</t>
  </si>
  <si>
    <t>01-2-04992-000</t>
  </si>
  <si>
    <t>01-2-04990-000</t>
  </si>
  <si>
    <t>01-2-04980-000</t>
  </si>
  <si>
    <t>01-2-04968-000</t>
  </si>
  <si>
    <t>01-2-04945-000</t>
  </si>
  <si>
    <t>01-2-04940-000</t>
  </si>
  <si>
    <t>01-2-04926-000</t>
  </si>
  <si>
    <t>01-2-04925-000</t>
  </si>
  <si>
    <t>01-2-04915-000</t>
  </si>
  <si>
    <t>01-2-04910-000</t>
  </si>
  <si>
    <t>01-2-04700-000</t>
  </si>
  <si>
    <t>01-2-04690-000</t>
  </si>
  <si>
    <t>01-2-04415-000</t>
  </si>
  <si>
    <t>01-2-04412-000</t>
  </si>
  <si>
    <t>01-2-04411-000</t>
  </si>
  <si>
    <t>01-2-04410-000</t>
  </si>
  <si>
    <t>01-2-04330-000</t>
  </si>
  <si>
    <t>01-2-04315-000</t>
  </si>
  <si>
    <t>01-2-04310-000</t>
  </si>
  <si>
    <t>01-2-04210-000</t>
  </si>
  <si>
    <t>01-2-04200-000</t>
  </si>
  <si>
    <t>01-2-03500-000</t>
  </si>
  <si>
    <t>01-2-03500-600</t>
  </si>
  <si>
    <t>01-2-03500-500</t>
  </si>
  <si>
    <t>01-2-03500-400</t>
  </si>
  <si>
    <t>01-2-03500-382</t>
  </si>
  <si>
    <t>01-2-03500-300</t>
  </si>
  <si>
    <t>01-2-03500-200</t>
  </si>
  <si>
    <t>01-2-03500-140</t>
  </si>
  <si>
    <t>01-2-03500-110</t>
  </si>
  <si>
    <t>01-2-03000-000</t>
  </si>
  <si>
    <t>01-2-03000-600</t>
  </si>
  <si>
    <t>01-2-03000-382</t>
  </si>
  <si>
    <t>01-2-03000-200</t>
  </si>
  <si>
    <t>01-2-03000-140</t>
  </si>
  <si>
    <t>01-2-03000-110</t>
  </si>
  <si>
    <t>01-2-02760-000</t>
  </si>
  <si>
    <t>01-2-02760-600</t>
  </si>
  <si>
    <t>01-2-02760-500</t>
  </si>
  <si>
    <t>01-2-02760-400</t>
  </si>
  <si>
    <t>01-2-02760-382</t>
  </si>
  <si>
    <t>01-2-02760-333</t>
  </si>
  <si>
    <t>01-2-02760-300</t>
  </si>
  <si>
    <t>01-2-02760-200</t>
  </si>
  <si>
    <t>01-2-02760-140</t>
  </si>
  <si>
    <t>01-2-02760-110</t>
  </si>
  <si>
    <t>01-2-02750-000</t>
  </si>
  <si>
    <t>01-2-02750-600</t>
  </si>
  <si>
    <t>01-2-02750-500</t>
  </si>
  <si>
    <t>01-2-02750-400</t>
  </si>
  <si>
    <t>01-2-02750-382</t>
  </si>
  <si>
    <t>01-2-02750-333</t>
  </si>
  <si>
    <t>01-2-02750-332</t>
  </si>
  <si>
    <t>01-2-02750-300</t>
  </si>
  <si>
    <t>01-2-02750-200</t>
  </si>
  <si>
    <t>01-2-02750-140</t>
  </si>
  <si>
    <t>01-2-02750-110</t>
  </si>
  <si>
    <t>01-2-02600-000</t>
  </si>
  <si>
    <t>01-2-02600-600</t>
  </si>
  <si>
    <t>01-2-02600-500</t>
  </si>
  <si>
    <t>01-2-02600-400</t>
  </si>
  <si>
    <t>01-2-02600-382</t>
  </si>
  <si>
    <t>01-2-02600-300</t>
  </si>
  <si>
    <t>01-2-02600-200</t>
  </si>
  <si>
    <t>01-2-02600-140</t>
  </si>
  <si>
    <t>01-2-02600-110</t>
  </si>
  <si>
    <t>01-2-02520-000</t>
  </si>
  <si>
    <t>01-2-02520-600</t>
  </si>
  <si>
    <t>01-2-02520-500</t>
  </si>
  <si>
    <t>01-2-02520-400</t>
  </si>
  <si>
    <t>01-2-02520-382</t>
  </si>
  <si>
    <t>01-2-02520-300</t>
  </si>
  <si>
    <t>01-2-02520-200</t>
  </si>
  <si>
    <t>01-2-02520-140</t>
  </si>
  <si>
    <t>01-2-02520-110</t>
  </si>
  <si>
    <t>01-2-02510-000</t>
  </si>
  <si>
    <t>01-2-02510-600</t>
  </si>
  <si>
    <t>01-2-02510-500</t>
  </si>
  <si>
    <t>01-2-02510-400</t>
  </si>
  <si>
    <t>01-2-02510-382</t>
  </si>
  <si>
    <t>01-2-02510-300</t>
  </si>
  <si>
    <t>01-2-02510-200</t>
  </si>
  <si>
    <t>01-2-02510-140</t>
  </si>
  <si>
    <t>01-2-02510-110</t>
  </si>
  <si>
    <t>01-2-02400-000</t>
  </si>
  <si>
    <t>01-2-02400-600</t>
  </si>
  <si>
    <t>01-2-02400-500</t>
  </si>
  <si>
    <t>01-2-02400-400</t>
  </si>
  <si>
    <t>01-2-02400-382</t>
  </si>
  <si>
    <t>01-2-02400-300</t>
  </si>
  <si>
    <t>01-2-02400-200</t>
  </si>
  <si>
    <t>01-2-02400-140</t>
  </si>
  <si>
    <t>01-2-02400-110</t>
  </si>
  <si>
    <t>01-2-02320-000</t>
  </si>
  <si>
    <t>01-2-02320-600</t>
  </si>
  <si>
    <t>01-2-02320-500</t>
  </si>
  <si>
    <t>01-2-02320-400</t>
  </si>
  <si>
    <t>01-2-02320-382</t>
  </si>
  <si>
    <t>01-2-02320-300</t>
  </si>
  <si>
    <t>01-2-02320-200</t>
  </si>
  <si>
    <t>01-2-02320-140</t>
  </si>
  <si>
    <t>01-2-02320-110</t>
  </si>
  <si>
    <t>01-2-02320-105</t>
  </si>
  <si>
    <t>01-2-02310-000</t>
  </si>
  <si>
    <t>01-2-02310-600</t>
  </si>
  <si>
    <t>01-2-02310-500</t>
  </si>
  <si>
    <t>01-2-02310-400</t>
  </si>
  <si>
    <t>01-2-02310-382</t>
  </si>
  <si>
    <t>01-2-02310-342</t>
  </si>
  <si>
    <t>01-2-02310-341</t>
  </si>
  <si>
    <t>01-2-02310-315</t>
  </si>
  <si>
    <t>01-2-02310-300</t>
  </si>
  <si>
    <t>01-2-02310-200</t>
  </si>
  <si>
    <t>01-2-02310-140</t>
  </si>
  <si>
    <t>01-2-02310-110</t>
  </si>
  <si>
    <t>01-2-02214-000</t>
  </si>
  <si>
    <t>01-2-02214-600</t>
  </si>
  <si>
    <t>01-2-02214-500</t>
  </si>
  <si>
    <t>01-2-02214-400</t>
  </si>
  <si>
    <t>01-2-02214-382</t>
  </si>
  <si>
    <t>01-2-02214-300</t>
  </si>
  <si>
    <t>01-2-02214-200</t>
  </si>
  <si>
    <t>01-2-02214-140</t>
  </si>
  <si>
    <t>01-2-02214-110</t>
  </si>
  <si>
    <t>01-2-02213-000</t>
  </si>
  <si>
    <t>01-2-02213-600</t>
  </si>
  <si>
    <t>01-2-02213-500</t>
  </si>
  <si>
    <t>01-2-02213-400</t>
  </si>
  <si>
    <t>01-2-02213-382</t>
  </si>
  <si>
    <t>01-2-02213-300</t>
  </si>
  <si>
    <t>01-2-02213-200</t>
  </si>
  <si>
    <t>01-2-02213-140</t>
  </si>
  <si>
    <t>01-2-02213-110</t>
  </si>
  <si>
    <t>01-2-02200-000</t>
  </si>
  <si>
    <t>01-2-02200-600</t>
  </si>
  <si>
    <t>01-2-02200-500</t>
  </si>
  <si>
    <t>01-2-02200-400</t>
  </si>
  <si>
    <t>01-2-02200-382</t>
  </si>
  <si>
    <t>01-2-02200-300</t>
  </si>
  <si>
    <t>01-2-02200-282</t>
  </si>
  <si>
    <t>01-2-02200-281</t>
  </si>
  <si>
    <t>01-2-02200-200</t>
  </si>
  <si>
    <t>01-2-02200-140</t>
  </si>
  <si>
    <t>01-2-02200-110</t>
  </si>
  <si>
    <t>01-2-02150-000</t>
  </si>
  <si>
    <t>01-2-02150-600</t>
  </si>
  <si>
    <t>01-2-02150-500</t>
  </si>
  <si>
    <t>01-2-02150-400</t>
  </si>
  <si>
    <t>01-2-02150-382</t>
  </si>
  <si>
    <t>01-2-02150-300</t>
  </si>
  <si>
    <t>01-2-02150-200</t>
  </si>
  <si>
    <t>01-2-02150-143</t>
  </si>
  <si>
    <t>01-2-02150-140</t>
  </si>
  <si>
    <t>01-2-02150-110</t>
  </si>
  <si>
    <t>01-2-02100-000</t>
  </si>
  <si>
    <t>01-2-02100-600</t>
  </si>
  <si>
    <t>01-2-02100-500</t>
  </si>
  <si>
    <t>01-2-02100-400</t>
  </si>
  <si>
    <t>01-2-02100-382</t>
  </si>
  <si>
    <t>01-2-02100-300</t>
  </si>
  <si>
    <t>01-2-02100-200</t>
  </si>
  <si>
    <t>01-2-02100-143</t>
  </si>
  <si>
    <t>01-2-02100-140</t>
  </si>
  <si>
    <t>01-2-02100-110</t>
  </si>
  <si>
    <t>01-2-01200-000</t>
  </si>
  <si>
    <t>01-2-01200-600</t>
  </si>
  <si>
    <t>01-2-01200-500</t>
  </si>
  <si>
    <t>01-2-01200-420</t>
  </si>
  <si>
    <t>01-2-01200-400</t>
  </si>
  <si>
    <t>01-2-01200-382</t>
  </si>
  <si>
    <t>01-2-01200-370</t>
  </si>
  <si>
    <t>01-2-01200-360</t>
  </si>
  <si>
    <t>01-2-01200-300</t>
  </si>
  <si>
    <t>01-2-01200-200</t>
  </si>
  <si>
    <t>01-2-01200-161</t>
  </si>
  <si>
    <t>01-2-01200-140</t>
  </si>
  <si>
    <t>01-2-01200-120</t>
  </si>
  <si>
    <t>01-2-01200-110</t>
  </si>
  <si>
    <t>01-2-01190-000</t>
  </si>
  <si>
    <t>01-2-01190-600</t>
  </si>
  <si>
    <t>01-2-01190-500</t>
  </si>
  <si>
    <t>01-2-01190-420</t>
  </si>
  <si>
    <t>01-2-01190-400</t>
  </si>
  <si>
    <t>01-2-01190-382</t>
  </si>
  <si>
    <t>01-2-01190-300</t>
  </si>
  <si>
    <t>01-2-01190-200</t>
  </si>
  <si>
    <t>01-2-01190-161</t>
  </si>
  <si>
    <t>01-2-01190-140</t>
  </si>
  <si>
    <t>01-2-01190-120</t>
  </si>
  <si>
    <t>01-2-01190-110</t>
  </si>
  <si>
    <t>01-2-01160-000</t>
  </si>
  <si>
    <t>01-2-01160-600</t>
  </si>
  <si>
    <t>01-2-01160-500</t>
  </si>
  <si>
    <t>01-2-01160-420</t>
  </si>
  <si>
    <t>01-2-01160-400</t>
  </si>
  <si>
    <t>01-2-01160-382</t>
  </si>
  <si>
    <t>01-2-01160-364</t>
  </si>
  <si>
    <t>01-2-01160-300</t>
  </si>
  <si>
    <t>01-2-01160-200</t>
  </si>
  <si>
    <t>01-2-01160-161</t>
  </si>
  <si>
    <t>01-2-01160-140</t>
  </si>
  <si>
    <t>01-2-01160-120</t>
  </si>
  <si>
    <t>01-2-01160-110</t>
  </si>
  <si>
    <t>01-2-01150-000</t>
  </si>
  <si>
    <t>01-2-01150-600</t>
  </si>
  <si>
    <t>01-2-01150-500</t>
  </si>
  <si>
    <t>01-2-01150-420</t>
  </si>
  <si>
    <t>01-2-01150-400</t>
  </si>
  <si>
    <t>01-2-01150-382</t>
  </si>
  <si>
    <t>01-2-01150-364</t>
  </si>
  <si>
    <t>01-2-01150-300</t>
  </si>
  <si>
    <t>01-2-01150-200</t>
  </si>
  <si>
    <t>01-2-01150-161</t>
  </si>
  <si>
    <t>01-2-01150-140</t>
  </si>
  <si>
    <t>01-2-01150-120</t>
  </si>
  <si>
    <t>01-2-01150-110</t>
  </si>
  <si>
    <t>01-2-01100-000</t>
  </si>
  <si>
    <t>01-2-01100-600</t>
  </si>
  <si>
    <t>01-2-01100-500</t>
  </si>
  <si>
    <t>01-2-01100-420</t>
  </si>
  <si>
    <t>01-2-01100-400</t>
  </si>
  <si>
    <t>01-2-01100-382</t>
  </si>
  <si>
    <t>01-2-01100-364</t>
  </si>
  <si>
    <t>01-2-01100-300</t>
  </si>
  <si>
    <t>01-2-01100-200</t>
  </si>
  <si>
    <t>01-2-01100-161</t>
  </si>
  <si>
    <t>01-2-01100-140</t>
  </si>
  <si>
    <t>01-2-01100-120</t>
  </si>
  <si>
    <t>01-2-01100-110</t>
  </si>
  <si>
    <t>01-1-10000-000</t>
  </si>
  <si>
    <t>01-1-05000-000</t>
  </si>
  <si>
    <t>01-1-05690-000</t>
  </si>
  <si>
    <t>01-1-05650-000</t>
  </si>
  <si>
    <t>01-1-05610-000</t>
  </si>
  <si>
    <t>01-1-05500-000</t>
  </si>
  <si>
    <t>01-1-05400-000</t>
  </si>
  <si>
    <t>01-1-05300-000</t>
  </si>
  <si>
    <t>01-1-05200-000</t>
  </si>
  <si>
    <t>01-1-05150-000</t>
  </si>
  <si>
    <t>01-1-04000-000</t>
  </si>
  <si>
    <t>01-1-04992-000</t>
  </si>
  <si>
    <t>01-1-04990-000</t>
  </si>
  <si>
    <t>01-1-04980-000</t>
  </si>
  <si>
    <t>01-1-04968-000</t>
  </si>
  <si>
    <t>01-1-04945-000</t>
  </si>
  <si>
    <t>01-1-04940-000</t>
  </si>
  <si>
    <t>01-1-04926-000</t>
  </si>
  <si>
    <t>01-1-04925-000</t>
  </si>
  <si>
    <t>01-1-04915-000</t>
  </si>
  <si>
    <t>01-1-04910-000</t>
  </si>
  <si>
    <t>01-1-04850-000</t>
  </si>
  <si>
    <t>01-1-04700-000</t>
  </si>
  <si>
    <t>01-1-04690-000</t>
  </si>
  <si>
    <t>01-1-04640-000</t>
  </si>
  <si>
    <t>01-1-04620-000</t>
  </si>
  <si>
    <t>01-1-04600-000</t>
  </si>
  <si>
    <t>01-1-04500-000</t>
  </si>
  <si>
    <t>01-1-04455-000</t>
  </si>
  <si>
    <t>01-1-04450-000</t>
  </si>
  <si>
    <t>01-1-04415-000</t>
  </si>
  <si>
    <t>01-1-04411-000</t>
  </si>
  <si>
    <t>01-1-04410-000</t>
  </si>
  <si>
    <t>01-1-04330-000</t>
  </si>
  <si>
    <t>01-1-04315-000</t>
  </si>
  <si>
    <t>01-1-04310-000</t>
  </si>
  <si>
    <t>01-1-04210-000</t>
  </si>
  <si>
    <t>01-1-04200-000</t>
  </si>
  <si>
    <t>01-1-03000-000</t>
  </si>
  <si>
    <t>01-1-03990-000</t>
  </si>
  <si>
    <t>01-1-03541-000</t>
  </si>
  <si>
    <t>01-1-03540-000</t>
  </si>
  <si>
    <t>01-1-03512-000</t>
  </si>
  <si>
    <t>01-1-03500-000</t>
  </si>
  <si>
    <t>01-1-03300-000</t>
  </si>
  <si>
    <t>01-1-03200-000</t>
  </si>
  <si>
    <t>01-1-03180-000</t>
  </si>
  <si>
    <t>01-1-03175-000</t>
  </si>
  <si>
    <t>01-1-03165-000</t>
  </si>
  <si>
    <t>01-1-03161-000</t>
  </si>
  <si>
    <t>01-1-03160-000</t>
  </si>
  <si>
    <t>01-1-03155-000</t>
  </si>
  <si>
    <t>01-1-03135-000</t>
  </si>
  <si>
    <t>01-1-03131-000</t>
  </si>
  <si>
    <t>01-1-03130-000</t>
  </si>
  <si>
    <t>01-1-03125-000</t>
  </si>
  <si>
    <t>01-1-03120-000</t>
  </si>
  <si>
    <t>01-1-03110-000</t>
  </si>
  <si>
    <t>01-1-02000-000</t>
  </si>
  <si>
    <t>01-1-02210-000</t>
  </si>
  <si>
    <t>01-1-02130-000</t>
  </si>
  <si>
    <t>01-1-02110-000</t>
  </si>
  <si>
    <t>01-1-01000-000</t>
  </si>
  <si>
    <t>01-1-01990-000</t>
  </si>
  <si>
    <t>01-1-01920-000</t>
  </si>
  <si>
    <t>01-1-01910-000</t>
  </si>
  <si>
    <t>01-1-01810-000</t>
  </si>
  <si>
    <t>01-1-01620-000</t>
  </si>
  <si>
    <t>01-1-01610-000</t>
  </si>
  <si>
    <t>01-1-01410-000</t>
  </si>
  <si>
    <t>01-1-01330-000</t>
  </si>
  <si>
    <t>01-1-01320-000</t>
  </si>
  <si>
    <t>01-1-01310-000</t>
  </si>
  <si>
    <t>01-1-01270-000</t>
  </si>
  <si>
    <t>01-1-01260-000</t>
  </si>
  <si>
    <t>01-1-01250-000</t>
  </si>
  <si>
    <t>01-1-01240-000</t>
  </si>
  <si>
    <t>01-1-01230-000</t>
  </si>
  <si>
    <t>01-1-01220-000</t>
  </si>
  <si>
    <t>01-1-01215-000</t>
  </si>
  <si>
    <t>01-1-01210-000</t>
  </si>
  <si>
    <t>01-1-01125-000</t>
  </si>
  <si>
    <t>01-1-01120-000</t>
  </si>
  <si>
    <t>01-1-01115-000</t>
  </si>
  <si>
    <t>01-1-01110-000</t>
  </si>
  <si>
    <t>DATAYEARS</t>
  </si>
  <si>
    <t>AMOUNT</t>
  </si>
  <si>
    <t>ACCOUNT</t>
  </si>
  <si>
    <t>AGENCYID</t>
  </si>
  <si>
    <t>44-0070-000</t>
  </si>
  <si>
    <t>01-1-01111-000</t>
  </si>
  <si>
    <t>01-1-04414-000</t>
  </si>
  <si>
    <t>01-2-01100-221</t>
  </si>
  <si>
    <t>01-2-01150-221</t>
  </si>
  <si>
    <t>01-2-01160-221</t>
  </si>
  <si>
    <t>01-2-01190-221</t>
  </si>
  <si>
    <t>01-2-01200-221</t>
  </si>
  <si>
    <t>01-2-02100-221</t>
  </si>
  <si>
    <t>01-2-02150-221</t>
  </si>
  <si>
    <t>01-2-02200-221</t>
  </si>
  <si>
    <t>01-2-02213-221</t>
  </si>
  <si>
    <t>01-2-02214-221</t>
  </si>
  <si>
    <t>01-2-02310-221</t>
  </si>
  <si>
    <t>01-2-02320-221</t>
  </si>
  <si>
    <t>01-2-02400-221</t>
  </si>
  <si>
    <t>01-2-02510-221</t>
  </si>
  <si>
    <t>01-2-02520-221</t>
  </si>
  <si>
    <t>01-2-02600-221</t>
  </si>
  <si>
    <t>01-2-02750-221</t>
  </si>
  <si>
    <t>01-2-02760-221</t>
  </si>
  <si>
    <t>01-2-03000-221</t>
  </si>
  <si>
    <t>01-2-03500-221</t>
  </si>
  <si>
    <t>01-2-04414-000</t>
  </si>
  <si>
    <t>01-2-06000-221</t>
  </si>
  <si>
    <t>01-2-07000-221</t>
  </si>
  <si>
    <t>08-1-01111-000</t>
  </si>
  <si>
    <t>08-1-04500-000</t>
  </si>
  <si>
    <t>10-1-04414-000</t>
  </si>
  <si>
    <t>10-2-01100-221</t>
  </si>
  <si>
    <t>10-2-01150-110</t>
  </si>
  <si>
    <t>10-2-01150-120</t>
  </si>
  <si>
    <t>10-2-01150-140</t>
  </si>
  <si>
    <t>10-2-01150-161</t>
  </si>
  <si>
    <t>10-2-01150-200</t>
  </si>
  <si>
    <t>10-2-01150-221</t>
  </si>
  <si>
    <t>10-2-01150-300</t>
  </si>
  <si>
    <t>10-2-01150-364</t>
  </si>
  <si>
    <t>10-2-01150-400</t>
  </si>
  <si>
    <t>10-2-01150-420</t>
  </si>
  <si>
    <t>10-2-01150-500</t>
  </si>
  <si>
    <t>10-2-01150-600</t>
  </si>
  <si>
    <t>10-2-01150-000</t>
  </si>
  <si>
    <t>10-2-01160-110</t>
  </si>
  <si>
    <t>10-2-01160-120</t>
  </si>
  <si>
    <t>10-2-01160-140</t>
  </si>
  <si>
    <t>10-2-01160-161</t>
  </si>
  <si>
    <t>10-2-01160-200</t>
  </si>
  <si>
    <t>10-2-01160-221</t>
  </si>
  <si>
    <t>10-2-01160-300</t>
  </si>
  <si>
    <t>10-2-01160-364</t>
  </si>
  <si>
    <t>10-2-01160-400</t>
  </si>
  <si>
    <t>10-2-01160-420</t>
  </si>
  <si>
    <t>10-2-01160-500</t>
  </si>
  <si>
    <t>10-2-01160-600</t>
  </si>
  <si>
    <t>10-2-01160-000</t>
  </si>
  <si>
    <t>10-2-01190-110</t>
  </si>
  <si>
    <t>10-2-01190-120</t>
  </si>
  <si>
    <t>10-2-01190-140</t>
  </si>
  <si>
    <t>10-2-01190-161</t>
  </si>
  <si>
    <t>10-2-01190-200</t>
  </si>
  <si>
    <t>10-2-01190-221</t>
  </si>
  <si>
    <t>10-2-01190-300</t>
  </si>
  <si>
    <t>10-2-01190-400</t>
  </si>
  <si>
    <t>10-2-01190-420</t>
  </si>
  <si>
    <t>10-2-01190-500</t>
  </si>
  <si>
    <t>10-2-01190-600</t>
  </si>
  <si>
    <t>10-2-01190-000</t>
  </si>
  <si>
    <t>10-2-01200-221</t>
  </si>
  <si>
    <t>10-2-04414-000</t>
  </si>
  <si>
    <t>12-2-01100-221</t>
  </si>
  <si>
    <t>12-2-06000-221</t>
  </si>
  <si>
    <r>
      <t xml:space="preserve">Total Adjusted Current Expense </t>
    </r>
    <r>
      <rPr>
        <i/>
        <sz val="10"/>
        <rFont val="Arial"/>
        <family val="2"/>
      </rPr>
      <t>[Page 12, 20200]</t>
    </r>
  </si>
  <si>
    <t>03-2-02500-221</t>
  </si>
  <si>
    <t>Qualified School Construction Bonds</t>
  </si>
  <si>
    <t>09-1-05111-000</t>
  </si>
  <si>
    <t>07-1-03131-000</t>
  </si>
  <si>
    <t>09-1-03131-000</t>
  </si>
  <si>
    <t>08-1-03131-000</t>
  </si>
  <si>
    <t>01-2-01125-XXX</t>
  </si>
  <si>
    <t>01-2-02755-XXX</t>
  </si>
  <si>
    <t>01-2-02765-XXX</t>
  </si>
  <si>
    <t>10-2-01125-XXX</t>
  </si>
  <si>
    <t>01-2-04200-XXX</t>
  </si>
  <si>
    <t>01-2-04210-XXX</t>
  </si>
  <si>
    <t>01-2-04230-XXX</t>
  </si>
  <si>
    <t>01-2-04310-XXX</t>
  </si>
  <si>
    <t>01-2-04315-XXX</t>
  </si>
  <si>
    <t>01-2-04330-XXX</t>
  </si>
  <si>
    <t>01-2-04403-XXX</t>
  </si>
  <si>
    <t>01-2-04404-XXX</t>
  </si>
  <si>
    <t>01-2-04410-XXX</t>
  </si>
  <si>
    <t>01-2-04411-XXX</t>
  </si>
  <si>
    <t>01-2-04412-XXX</t>
  </si>
  <si>
    <t>IDEA PART B PROPORTIONATE SHARE</t>
  </si>
  <si>
    <t>01-2-04414-XXX</t>
  </si>
  <si>
    <t>01-2-04415-XXX</t>
  </si>
  <si>
    <t>01-2-04700-XXX</t>
  </si>
  <si>
    <t>01-2-04915-XXX</t>
  </si>
  <si>
    <t>IDEA PART B EARLY INTERVENING SERVICES</t>
  </si>
  <si>
    <t>IDEA SPECIAL PROJECTS</t>
  </si>
  <si>
    <t>INDIAN EDUCATION</t>
  </si>
  <si>
    <t>01-2-04910-XXX</t>
  </si>
  <si>
    <t>OTHER FEDERAL NON-CATEGORICAL EXPENDITURES</t>
  </si>
  <si>
    <t>01-2-04690-XXX</t>
  </si>
  <si>
    <t>01-2-04925-XXX</t>
  </si>
  <si>
    <t>01-2-04926-XXX</t>
  </si>
  <si>
    <t>HEAD START</t>
  </si>
  <si>
    <t>01-2-04940-XXX</t>
  </si>
  <si>
    <t>01-2-04945-XXX</t>
  </si>
  <si>
    <t>CHILD AND ADULT CARE FOOD PROGRAM</t>
  </si>
  <si>
    <t>01-2-04968-XXX</t>
  </si>
  <si>
    <t>01-2-04980-XXX</t>
  </si>
  <si>
    <t>ADULT BASIC EDUCATION</t>
  </si>
  <si>
    <t>01-2-04990-XXX</t>
  </si>
  <si>
    <t>OTHER FEDERAL CATEGORICAL EXPENDITURES</t>
  </si>
  <si>
    <t>01-2-04992-XXX</t>
  </si>
  <si>
    <t>01-2-04000-XXX</t>
  </si>
  <si>
    <t>01-2-01195-XXX</t>
  </si>
  <si>
    <t>01-2-04402-XXX</t>
  </si>
  <si>
    <t>01-2-04406-XXX</t>
  </si>
  <si>
    <t>01-2-04407-XXX</t>
  </si>
  <si>
    <t>Salary - Stipends</t>
  </si>
  <si>
    <t>IDEA  Part B (611) Base Allocation - Birth Through Age Four</t>
  </si>
  <si>
    <t>IDEA  Part B (611) Base Allocation - School Age</t>
  </si>
  <si>
    <t>IDEA  Part B (611) Base Allocation - Transportation</t>
  </si>
  <si>
    <t>IDEA Part B Supplemental Payments</t>
  </si>
  <si>
    <t>IDEA Part B (611) Base Allocation</t>
  </si>
  <si>
    <t>IDEA  Part  B Supplemental Payments</t>
  </si>
  <si>
    <t>IDEA  Preschool (619) Base Allocation</t>
  </si>
  <si>
    <t>IDEA  Part B Early Intervening Services</t>
  </si>
  <si>
    <t>IDEA  Part C</t>
  </si>
  <si>
    <t>IDEA  Part B Proportionate Share</t>
  </si>
  <si>
    <t xml:space="preserve">Salary - Clerical Staff </t>
  </si>
  <si>
    <t>SUPPORT SERVICES - PUPILS</t>
  </si>
  <si>
    <t>IDEA Special Projects</t>
  </si>
  <si>
    <t>and 500 in Functions 2750, 2755 and 2760 )</t>
  </si>
  <si>
    <t>IDEA PART B (611) BASE ALLOCATION TRANSPORTATION</t>
  </si>
  <si>
    <t>IDEA PART B (611) BASE ALLOCATION - SCHOOL AGE</t>
  </si>
  <si>
    <t>IDEA PART B (611) BASE ALLOCATION - BIRTH THROUGH AGE FOUR</t>
  </si>
  <si>
    <t xml:space="preserve">IDEA PRESCHOOL (619) BASE ALLOCATION </t>
  </si>
  <si>
    <t>REGULAR INSTRUCTIONAL PROGRAMS SCHOOL AGE (FLEX-SPENDING)</t>
  </si>
  <si>
    <t xml:space="preserve">REGULAR INSTRUCTIONAL PROGRAMS BELOW AGE FIVE (FLEX-SPENDING) </t>
  </si>
  <si>
    <t>01-1-04230-000</t>
  </si>
  <si>
    <t>01-1-04404-000</t>
  </si>
  <si>
    <t>01-1-04405-000</t>
  </si>
  <si>
    <t>01-1-04406-000</t>
  </si>
  <si>
    <t>01-2-01100-130</t>
  </si>
  <si>
    <t>01-2-01125-110</t>
  </si>
  <si>
    <t>01-2-01125-120</t>
  </si>
  <si>
    <t>01-2-01125-130</t>
  </si>
  <si>
    <t>01-2-01125-140</t>
  </si>
  <si>
    <t>01-2-01125-161</t>
  </si>
  <si>
    <t>01-2-01125-200</t>
  </si>
  <si>
    <t>01-2-01125-221</t>
  </si>
  <si>
    <t>01-2-01125-300</t>
  </si>
  <si>
    <t>01-2-01125-364</t>
  </si>
  <si>
    <t>01-2-01125-382</t>
  </si>
  <si>
    <t>01-2-01125-400</t>
  </si>
  <si>
    <t>01-2-01125-420</t>
  </si>
  <si>
    <t>01-2-01125-500</t>
  </si>
  <si>
    <t>01-2-01125-600</t>
  </si>
  <si>
    <t>01-2-01125-000</t>
  </si>
  <si>
    <t>01-2-01150-130</t>
  </si>
  <si>
    <t>01-2-01160-130</t>
  </si>
  <si>
    <t>01-2-01190-130</t>
  </si>
  <si>
    <t>01-2-01195-110</t>
  </si>
  <si>
    <t>01-2-01195-120</t>
  </si>
  <si>
    <t>01-2-01195-130</t>
  </si>
  <si>
    <t>01-2-01195-140</t>
  </si>
  <si>
    <t>01-2-01195-161</t>
  </si>
  <si>
    <t>01-2-01195-200</t>
  </si>
  <si>
    <t>01-2-01195-221</t>
  </si>
  <si>
    <t>01-2-01195-300</t>
  </si>
  <si>
    <t>01-2-01195-364</t>
  </si>
  <si>
    <t>01-2-01195-382</t>
  </si>
  <si>
    <t>01-2-01195-400</t>
  </si>
  <si>
    <t>01-2-01195-420</t>
  </si>
  <si>
    <t>01-2-01195-500</t>
  </si>
  <si>
    <t>01-2-01195-600</t>
  </si>
  <si>
    <t>01-2-01195-000</t>
  </si>
  <si>
    <t>01-2-01200-130</t>
  </si>
  <si>
    <t>01-2-02100-130</t>
  </si>
  <si>
    <t>01-2-02150-130</t>
  </si>
  <si>
    <t>01-2-02200-130</t>
  </si>
  <si>
    <t>01-2-02213-130</t>
  </si>
  <si>
    <t>01-2-02214-130</t>
  </si>
  <si>
    <t>01-2-02310-130</t>
  </si>
  <si>
    <t>01-2-02320-130</t>
  </si>
  <si>
    <t>01-2-02400-130</t>
  </si>
  <si>
    <t>01-2-02510-130</t>
  </si>
  <si>
    <t>01-2-02755-110</t>
  </si>
  <si>
    <t>01-2-02755-140</t>
  </si>
  <si>
    <t>01-2-02755-200</t>
  </si>
  <si>
    <t>01-2-02755-221</t>
  </si>
  <si>
    <t>01-2-02755-300</t>
  </si>
  <si>
    <t>01-2-02755-333</t>
  </si>
  <si>
    <t>01-2-02755-382</t>
  </si>
  <si>
    <t>01-2-02755-400</t>
  </si>
  <si>
    <t>01-2-02755-500</t>
  </si>
  <si>
    <t>01-2-02755-600</t>
  </si>
  <si>
    <t>01-2-02755-000</t>
  </si>
  <si>
    <t>01-2-02765-110</t>
  </si>
  <si>
    <t>01-2-02765-140</t>
  </si>
  <si>
    <t>01-2-02765-200</t>
  </si>
  <si>
    <t>01-2-02765-221</t>
  </si>
  <si>
    <t>01-2-02765-300</t>
  </si>
  <si>
    <t>01-2-02765-333</t>
  </si>
  <si>
    <t>01-2-02765-382</t>
  </si>
  <si>
    <t>01-2-02765-400</t>
  </si>
  <si>
    <t>01-2-02765-500</t>
  </si>
  <si>
    <t>01-2-02765-600</t>
  </si>
  <si>
    <t>01-2-02765-000</t>
  </si>
  <si>
    <t>01-2-03000-130</t>
  </si>
  <si>
    <t>01-2-03500-130</t>
  </si>
  <si>
    <t>01-2-04200-110</t>
  </si>
  <si>
    <t>01-2-04200-130</t>
  </si>
  <si>
    <t>01-2-04200-140</t>
  </si>
  <si>
    <t>01-2-04200-200</t>
  </si>
  <si>
    <t>01-2-04200-221</t>
  </si>
  <si>
    <t>01-2-04200-300</t>
  </si>
  <si>
    <t>01-2-04200-382</t>
  </si>
  <si>
    <t>01-2-04200-400</t>
  </si>
  <si>
    <t>01-2-04200-500</t>
  </si>
  <si>
    <t>01-2-04200-600</t>
  </si>
  <si>
    <t>01-2-04210-110</t>
  </si>
  <si>
    <t>01-2-04210-130</t>
  </si>
  <si>
    <t>01-2-04210-140</t>
  </si>
  <si>
    <t>01-2-04210-200</t>
  </si>
  <si>
    <t>01-2-04210-221</t>
  </si>
  <si>
    <t>01-2-04210-300</t>
  </si>
  <si>
    <t>01-2-04210-382</t>
  </si>
  <si>
    <t>01-2-04210-400</t>
  </si>
  <si>
    <t>01-2-04210-500</t>
  </si>
  <si>
    <t>01-2-04210-600</t>
  </si>
  <si>
    <t>01-2-04230-110</t>
  </si>
  <si>
    <t>01-2-04230-130</t>
  </si>
  <si>
    <t>01-2-04230-140</t>
  </si>
  <si>
    <t>01-2-04230-200</t>
  </si>
  <si>
    <t>01-2-04230-221</t>
  </si>
  <si>
    <t>01-2-04230-300</t>
  </si>
  <si>
    <t>01-2-04230-382</t>
  </si>
  <si>
    <t>01-2-04230-400</t>
  </si>
  <si>
    <t>01-2-04230-500</t>
  </si>
  <si>
    <t>01-2-04230-600</t>
  </si>
  <si>
    <t>01-2-04230-000</t>
  </si>
  <si>
    <t>01-2-04310-110</t>
  </si>
  <si>
    <t>01-2-04310-130</t>
  </si>
  <si>
    <t>01-2-04310-140</t>
  </si>
  <si>
    <t>01-2-04310-200</t>
  </si>
  <si>
    <t>01-2-04310-221</t>
  </si>
  <si>
    <t>01-2-04310-300</t>
  </si>
  <si>
    <t>01-2-04310-382</t>
  </si>
  <si>
    <t>01-2-04310-400</t>
  </si>
  <si>
    <t>01-2-04310-500</t>
  </si>
  <si>
    <t>01-2-04310-600</t>
  </si>
  <si>
    <t>01-2-04315-110</t>
  </si>
  <si>
    <t>01-2-04315-130</t>
  </si>
  <si>
    <t>01-2-04315-140</t>
  </si>
  <si>
    <t>01-2-04315-200</t>
  </si>
  <si>
    <t>01-2-04315-221</t>
  </si>
  <si>
    <t>01-2-04315-300</t>
  </si>
  <si>
    <t>01-2-04315-382</t>
  </si>
  <si>
    <t>01-2-04315-400</t>
  </si>
  <si>
    <t>01-2-04315-500</t>
  </si>
  <si>
    <t>01-2-04315-600</t>
  </si>
  <si>
    <t>01-2-04330-110</t>
  </si>
  <si>
    <t>01-2-04330-130</t>
  </si>
  <si>
    <t>01-2-04330-140</t>
  </si>
  <si>
    <t>01-2-04330-200</t>
  </si>
  <si>
    <t>01-2-04330-221</t>
  </si>
  <si>
    <t>01-2-04330-300</t>
  </si>
  <si>
    <t>01-2-04330-382</t>
  </si>
  <si>
    <t>01-2-04330-400</t>
  </si>
  <si>
    <t>01-2-04330-500</t>
  </si>
  <si>
    <t>01-2-04330-600</t>
  </si>
  <si>
    <t>01-2-04402-110</t>
  </si>
  <si>
    <t>01-2-04402-130</t>
  </si>
  <si>
    <t>01-2-04402-140</t>
  </si>
  <si>
    <t>01-2-04402-200</t>
  </si>
  <si>
    <t>01-2-04402-221</t>
  </si>
  <si>
    <t>01-2-04402-300</t>
  </si>
  <si>
    <t>01-2-04402-382</t>
  </si>
  <si>
    <t>01-2-04402-400</t>
  </si>
  <si>
    <t>01-2-04402-500</t>
  </si>
  <si>
    <t>01-2-04402-600</t>
  </si>
  <si>
    <t>01-2-04402-000</t>
  </si>
  <si>
    <t>01-2-04403-110</t>
  </si>
  <si>
    <t>01-2-04403-130</t>
  </si>
  <si>
    <t>01-2-04403-140</t>
  </si>
  <si>
    <t>01-2-04403-200</t>
  </si>
  <si>
    <t>01-2-04403-221</t>
  </si>
  <si>
    <t>01-2-04403-300</t>
  </si>
  <si>
    <t>01-2-04403-382</t>
  </si>
  <si>
    <t>01-2-04403-400</t>
  </si>
  <si>
    <t>01-2-04403-500</t>
  </si>
  <si>
    <t>01-2-04403-600</t>
  </si>
  <si>
    <t>01-2-04403-000</t>
  </si>
  <si>
    <t>01-2-04404-110</t>
  </si>
  <si>
    <t>01-2-04404-130</t>
  </si>
  <si>
    <t>01-2-04404-140</t>
  </si>
  <si>
    <t>01-2-04404-200</t>
  </si>
  <si>
    <t>01-2-04404-221</t>
  </si>
  <si>
    <t>01-2-04404-300</t>
  </si>
  <si>
    <t>01-2-04404-382</t>
  </si>
  <si>
    <t>01-2-04404-400</t>
  </si>
  <si>
    <t>01-2-04404-500</t>
  </si>
  <si>
    <t>01-2-04404-600</t>
  </si>
  <si>
    <t>01-2-04404-000</t>
  </si>
  <si>
    <t>01-2-04406-110</t>
  </si>
  <si>
    <t>01-2-04406-130</t>
  </si>
  <si>
    <t>01-2-04406-140</t>
  </si>
  <si>
    <t>01-2-04406-200</t>
  </si>
  <si>
    <t>01-2-04406-221</t>
  </si>
  <si>
    <t>01-2-04406-300</t>
  </si>
  <si>
    <t>01-2-04406-382</t>
  </si>
  <si>
    <t>01-2-04406-400</t>
  </si>
  <si>
    <t>01-2-04406-500</t>
  </si>
  <si>
    <t>01-2-04406-600</t>
  </si>
  <si>
    <t>01-2-04406-000</t>
  </si>
  <si>
    <t>01-2-04407-110</t>
  </si>
  <si>
    <t>01-2-04407-130</t>
  </si>
  <si>
    <t>01-2-04407-140</t>
  </si>
  <si>
    <t>01-2-04407-200</t>
  </si>
  <si>
    <t>01-2-04407-221</t>
  </si>
  <si>
    <t>01-2-04407-300</t>
  </si>
  <si>
    <t>01-2-04407-382</t>
  </si>
  <si>
    <t>01-2-04407-400</t>
  </si>
  <si>
    <t>01-2-04407-500</t>
  </si>
  <si>
    <t>01-2-04407-600</t>
  </si>
  <si>
    <t>01-2-04407-000</t>
  </si>
  <si>
    <t>01-2-04410-110</t>
  </si>
  <si>
    <t>01-2-04410-130</t>
  </si>
  <si>
    <t>01-2-04410-140</t>
  </si>
  <si>
    <t>01-2-04410-200</t>
  </si>
  <si>
    <t>01-2-04410-221</t>
  </si>
  <si>
    <t>01-2-04410-300</t>
  </si>
  <si>
    <t>01-2-04410-382</t>
  </si>
  <si>
    <t>01-2-04410-400</t>
  </si>
  <si>
    <t>01-2-04410-500</t>
  </si>
  <si>
    <t>01-2-04410-600</t>
  </si>
  <si>
    <t>01-2-04411-110</t>
  </si>
  <si>
    <t>01-2-04411-130</t>
  </si>
  <si>
    <t>01-2-04411-140</t>
  </si>
  <si>
    <t>01-2-04411-200</t>
  </si>
  <si>
    <t>01-2-04411-221</t>
  </si>
  <si>
    <t>01-2-04411-300</t>
  </si>
  <si>
    <t>01-2-04411-382</t>
  </si>
  <si>
    <t>01-2-04411-400</t>
  </si>
  <si>
    <t>01-2-04411-500</t>
  </si>
  <si>
    <t>01-2-04411-600</t>
  </si>
  <si>
    <t>01-2-04412-110</t>
  </si>
  <si>
    <t>01-2-04412-130</t>
  </si>
  <si>
    <t>01-2-04412-140</t>
  </si>
  <si>
    <t>01-2-04412-200</t>
  </si>
  <si>
    <t>01-2-04412-221</t>
  </si>
  <si>
    <t>01-2-04412-300</t>
  </si>
  <si>
    <t>01-2-04412-382</t>
  </si>
  <si>
    <t>01-2-04412-400</t>
  </si>
  <si>
    <t>01-2-04412-500</t>
  </si>
  <si>
    <t>01-2-04412-600</t>
  </si>
  <si>
    <t>01-2-04414-110</t>
  </si>
  <si>
    <t>01-2-04414-130</t>
  </si>
  <si>
    <t>01-2-04414-140</t>
  </si>
  <si>
    <t>01-2-04414-200</t>
  </si>
  <si>
    <t>01-2-04414-221</t>
  </si>
  <si>
    <t>01-2-04414-300</t>
  </si>
  <si>
    <t>01-2-04414-382</t>
  </si>
  <si>
    <t>01-2-04414-400</t>
  </si>
  <si>
    <t>01-2-04414-500</t>
  </si>
  <si>
    <t>01-2-04414-600</t>
  </si>
  <si>
    <t>01-2-04415-110</t>
  </si>
  <si>
    <t>01-2-04415-130</t>
  </si>
  <si>
    <t>01-2-04415-140</t>
  </si>
  <si>
    <t>01-2-04415-200</t>
  </si>
  <si>
    <t>01-2-04415-221</t>
  </si>
  <si>
    <t>01-2-04415-300</t>
  </si>
  <si>
    <t>01-2-04415-382</t>
  </si>
  <si>
    <t>01-2-04415-400</t>
  </si>
  <si>
    <t>01-2-04415-500</t>
  </si>
  <si>
    <t>01-2-04415-600</t>
  </si>
  <si>
    <t>01-2-04690-110</t>
  </si>
  <si>
    <t>01-2-04690-130</t>
  </si>
  <si>
    <t>01-2-04690-140</t>
  </si>
  <si>
    <t>01-2-04690-200</t>
  </si>
  <si>
    <t>01-2-04690-221</t>
  </si>
  <si>
    <t>01-2-04690-300</t>
  </si>
  <si>
    <t>01-2-04690-382</t>
  </si>
  <si>
    <t>01-2-04690-400</t>
  </si>
  <si>
    <t>01-2-04690-500</t>
  </si>
  <si>
    <t>01-2-04690-600</t>
  </si>
  <si>
    <t>01-2-04700-110</t>
  </si>
  <si>
    <t>01-2-04700-130</t>
  </si>
  <si>
    <t>01-2-04700-140</t>
  </si>
  <si>
    <t>01-2-04700-200</t>
  </si>
  <si>
    <t>01-2-04700-221</t>
  </si>
  <si>
    <t>01-2-04700-300</t>
  </si>
  <si>
    <t>01-2-04700-382</t>
  </si>
  <si>
    <t>01-2-04700-400</t>
  </si>
  <si>
    <t>01-2-04700-500</t>
  </si>
  <si>
    <t>01-2-04700-600</t>
  </si>
  <si>
    <t>01-2-04910-110</t>
  </si>
  <si>
    <t>01-2-04910-130</t>
  </si>
  <si>
    <t>01-2-04910-140</t>
  </si>
  <si>
    <t>01-2-04910-200</t>
  </si>
  <si>
    <t>01-2-04910-221</t>
  </si>
  <si>
    <t>01-2-04910-300</t>
  </si>
  <si>
    <t>01-2-04910-382</t>
  </si>
  <si>
    <t>01-2-04910-400</t>
  </si>
  <si>
    <t>01-2-04910-500</t>
  </si>
  <si>
    <t>01-2-04910-600</t>
  </si>
  <si>
    <t>01-2-04915-110</t>
  </si>
  <si>
    <t>01-2-04915-130</t>
  </si>
  <si>
    <t>01-2-04915-140</t>
  </si>
  <si>
    <t>01-2-04915-200</t>
  </si>
  <si>
    <t>01-2-04915-221</t>
  </si>
  <si>
    <t>01-2-04915-300</t>
  </si>
  <si>
    <t>01-2-04915-382</t>
  </si>
  <si>
    <t>01-2-04915-400</t>
  </si>
  <si>
    <t>01-2-04915-500</t>
  </si>
  <si>
    <t>01-2-04915-600</t>
  </si>
  <si>
    <t>01-2-04925-110</t>
  </si>
  <si>
    <t>01-2-04925-130</t>
  </si>
  <si>
    <t>01-2-04925-140</t>
  </si>
  <si>
    <t>01-2-04925-200</t>
  </si>
  <si>
    <t>01-2-04925-221</t>
  </si>
  <si>
    <t>01-2-04925-300</t>
  </si>
  <si>
    <t>01-2-04925-382</t>
  </si>
  <si>
    <t>01-2-04925-400</t>
  </si>
  <si>
    <t>01-2-04925-500</t>
  </si>
  <si>
    <t>01-2-04925-600</t>
  </si>
  <si>
    <t>01-2-04926-110</t>
  </si>
  <si>
    <t>01-2-04926-130</t>
  </si>
  <si>
    <t>01-2-04926-140</t>
  </si>
  <si>
    <t>01-2-04926-200</t>
  </si>
  <si>
    <t>01-2-04926-221</t>
  </si>
  <si>
    <t>01-2-04926-300</t>
  </si>
  <si>
    <t>01-2-04926-382</t>
  </si>
  <si>
    <t>01-2-04926-400</t>
  </si>
  <si>
    <t>01-2-04926-500</t>
  </si>
  <si>
    <t>01-2-04926-600</t>
  </si>
  <si>
    <t>01-2-04940-110</t>
  </si>
  <si>
    <t>01-2-04940-130</t>
  </si>
  <si>
    <t>01-2-04940-140</t>
  </si>
  <si>
    <t>01-2-04940-200</t>
  </si>
  <si>
    <t>01-2-04940-221</t>
  </si>
  <si>
    <t>01-2-04940-300</t>
  </si>
  <si>
    <t>01-2-04940-382</t>
  </si>
  <si>
    <t>01-2-04940-400</t>
  </si>
  <si>
    <t>01-2-04940-500</t>
  </si>
  <si>
    <t>01-2-04940-600</t>
  </si>
  <si>
    <t>01-2-04945-110</t>
  </si>
  <si>
    <t>01-2-04945-130</t>
  </si>
  <si>
    <t>01-2-04945-140</t>
  </si>
  <si>
    <t>01-2-04945-200</t>
  </si>
  <si>
    <t>01-2-04945-221</t>
  </si>
  <si>
    <t>01-2-04945-300</t>
  </si>
  <si>
    <t>01-2-04945-382</t>
  </si>
  <si>
    <t>01-2-04945-400</t>
  </si>
  <si>
    <t>01-2-04945-500</t>
  </si>
  <si>
    <t>01-2-04945-600</t>
  </si>
  <si>
    <t>01-2-04968-110</t>
  </si>
  <si>
    <t>01-2-04968-130</t>
  </si>
  <si>
    <t>01-2-04968-140</t>
  </si>
  <si>
    <t>01-2-04968-200</t>
  </si>
  <si>
    <t>01-2-04968-221</t>
  </si>
  <si>
    <t>01-2-04968-300</t>
  </si>
  <si>
    <t>01-2-04968-382</t>
  </si>
  <si>
    <t>01-2-04968-400</t>
  </si>
  <si>
    <t>01-2-04968-500</t>
  </si>
  <si>
    <t>01-2-04968-600</t>
  </si>
  <si>
    <t>01-2-04980-110</t>
  </si>
  <si>
    <t>01-2-04980-130</t>
  </si>
  <si>
    <t>01-2-04980-140</t>
  </si>
  <si>
    <t>01-2-04980-200</t>
  </si>
  <si>
    <t>01-2-04980-221</t>
  </si>
  <si>
    <t>01-2-04980-300</t>
  </si>
  <si>
    <t>01-2-04980-382</t>
  </si>
  <si>
    <t>01-2-04980-400</t>
  </si>
  <si>
    <t>01-2-04980-500</t>
  </si>
  <si>
    <t>01-2-04980-600</t>
  </si>
  <si>
    <t>01-2-04990-110</t>
  </si>
  <si>
    <t>01-2-04990-130</t>
  </si>
  <si>
    <t>01-2-04990-140</t>
  </si>
  <si>
    <t>01-2-04990-200</t>
  </si>
  <si>
    <t>01-2-04990-221</t>
  </si>
  <si>
    <t>01-2-04990-300</t>
  </si>
  <si>
    <t>01-2-04990-382</t>
  </si>
  <si>
    <t>01-2-04990-400</t>
  </si>
  <si>
    <t>01-2-04990-600</t>
  </si>
  <si>
    <t>01-2-04992-110</t>
  </si>
  <si>
    <t>01-2-04992-130</t>
  </si>
  <si>
    <t>01-2-04992-140</t>
  </si>
  <si>
    <t>01-2-04992-200</t>
  </si>
  <si>
    <t>01-2-04992-221</t>
  </si>
  <si>
    <t>01-2-04992-300</t>
  </si>
  <si>
    <t>01-2-04992-500</t>
  </si>
  <si>
    <t>01-2-04992-600</t>
  </si>
  <si>
    <t>01-2-06000-130</t>
  </si>
  <si>
    <t>01-2-07000-130</t>
  </si>
  <si>
    <t>01-0-COH -BEG</t>
  </si>
  <si>
    <t>01-0-COH -END</t>
  </si>
  <si>
    <t>02-0-COH -BEG</t>
  </si>
  <si>
    <t>02-0-COH -END</t>
  </si>
  <si>
    <t>03-0-COH -BEG</t>
  </si>
  <si>
    <t>03-0-COH -END</t>
  </si>
  <si>
    <t>04-0-COH -BEG</t>
  </si>
  <si>
    <t>04-0-COH -END</t>
  </si>
  <si>
    <t>05-0-COH -BEG</t>
  </si>
  <si>
    <t>05-0-COH -END</t>
  </si>
  <si>
    <t>06-0-COH -BEG</t>
  </si>
  <si>
    <t>06-0-COH -END</t>
  </si>
  <si>
    <t>07-0-COH -BEG</t>
  </si>
  <si>
    <t>07-0-COH -END</t>
  </si>
  <si>
    <t>08-0-COH -BEG</t>
  </si>
  <si>
    <t>08-0-COH -END</t>
  </si>
  <si>
    <t>09-0-COH -BEG</t>
  </si>
  <si>
    <t>09-0-COH -END</t>
  </si>
  <si>
    <t>10-1-04230-000</t>
  </si>
  <si>
    <t>10-1-04404-000</t>
  </si>
  <si>
    <t>10-1-04405-000</t>
  </si>
  <si>
    <t>10-1-04406-000</t>
  </si>
  <si>
    <t>10-2-01125-110</t>
  </si>
  <si>
    <t>10-2-01125-120</t>
  </si>
  <si>
    <t>10-2-01125-140</t>
  </si>
  <si>
    <t>10-2-01125-161</t>
  </si>
  <si>
    <t>10-2-01125-200</t>
  </si>
  <si>
    <t>10-2-01125-221</t>
  </si>
  <si>
    <t>10-2-01125-300</t>
  </si>
  <si>
    <t>10-2-01125-364</t>
  </si>
  <si>
    <t>10-2-01125-400</t>
  </si>
  <si>
    <t>10-2-01125-500</t>
  </si>
  <si>
    <t>10-2-01125-600</t>
  </si>
  <si>
    <t>10-2-01125-000</t>
  </si>
  <si>
    <t>10-2-04230-000</t>
  </si>
  <si>
    <t>10-2-04404-000</t>
  </si>
  <si>
    <t>10-2-04405-000</t>
  </si>
  <si>
    <t>10-2-04406-000</t>
  </si>
  <si>
    <t>10-0-COH -BEG</t>
  </si>
  <si>
    <t>10-0-COH -END</t>
  </si>
  <si>
    <t>12-0-COH -BEG</t>
  </si>
  <si>
    <t>12-0-COH -END</t>
  </si>
  <si>
    <t>00-0-01125-000</t>
  </si>
  <si>
    <t>IDEA PRESCHOOL (619) BASE ALLOCATION TRANSPORTATION</t>
  </si>
  <si>
    <t>Nameplate Capacity Tax</t>
  </si>
  <si>
    <t>IDEA Enrollment/Poverty (619)</t>
  </si>
  <si>
    <t>IDEA Part B Proportionate Share</t>
  </si>
  <si>
    <t>IDEA ENROLLMENT/POVERTY (619)</t>
  </si>
  <si>
    <t>01-2-04409-XXX</t>
  </si>
  <si>
    <t>Lobbyist Fees and Expenses</t>
  </si>
  <si>
    <t>Repayment of Taxes Paid for Revalued Property</t>
  </si>
  <si>
    <t>Supplies &amp; Materials</t>
  </si>
  <si>
    <t>Repayment of Property Taxes Paid for Revalued Property</t>
  </si>
  <si>
    <t>01-1-03133-000</t>
  </si>
  <si>
    <t>IDEA Preschool (619) Base/IDEA Enrollment/Poverty (619) Allocation</t>
  </si>
  <si>
    <t>01-1-04412-000</t>
  </si>
  <si>
    <t>01-2-02320-314</t>
  </si>
  <si>
    <t>01-2-02510-314</t>
  </si>
  <si>
    <t>01-2-04409-110</t>
  </si>
  <si>
    <t>01-2-04409-130</t>
  </si>
  <si>
    <t>01-2-04409-140</t>
  </si>
  <si>
    <t>01-2-04409-200</t>
  </si>
  <si>
    <t>01-2-04409-221</t>
  </si>
  <si>
    <t>01-2-04409-300</t>
  </si>
  <si>
    <t>01-2-04409-382</t>
  </si>
  <si>
    <t>01-2-04409-400</t>
  </si>
  <si>
    <t>01-2-04409-500</t>
  </si>
  <si>
    <t>01-2-04409-600</t>
  </si>
  <si>
    <t>01-2-04409-000</t>
  </si>
  <si>
    <t>IDEA ENROLLMENT/POVERTY (611)</t>
  </si>
  <si>
    <t>01-2-05000-607</t>
  </si>
  <si>
    <t>02-1-05690-000</t>
  </si>
  <si>
    <t>02-2-02500-400</t>
  </si>
  <si>
    <t>02-2-02500-420</t>
  </si>
  <si>
    <t>03-1-05690-000</t>
  </si>
  <si>
    <t>04-1-05690-000</t>
  </si>
  <si>
    <t>07-1-03133-000</t>
  </si>
  <si>
    <t>07-2-05000-607</t>
  </si>
  <si>
    <t>08-1-03133-000</t>
  </si>
  <si>
    <t>08-2-05000-607</t>
  </si>
  <si>
    <t>09-1-03133-000</t>
  </si>
  <si>
    <t>09-2-05000-607</t>
  </si>
  <si>
    <t>10-1-04412-000</t>
  </si>
  <si>
    <t>01-2-02310-314</t>
  </si>
  <si>
    <t>IDEA Preschool (619) Base/Enrollment/Poverty (619)</t>
  </si>
  <si>
    <t>IDEA  Enrollment/Poverty (611)</t>
  </si>
  <si>
    <t>10-2-01125-420</t>
  </si>
  <si>
    <t>E-Books</t>
  </si>
  <si>
    <t>Flex Funding: Birth to Age 5 Support Services (State)</t>
  </si>
  <si>
    <t>Flex Funding: School Age Support Services (State)</t>
  </si>
  <si>
    <r>
      <rPr>
        <sz val="10"/>
        <rFont val="Arial"/>
        <family val="2"/>
      </rPr>
      <t>Title VI,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Part B, REAP (Rural Low Income Schools Grants - from NDE)</t>
    </r>
  </si>
  <si>
    <t>Title VI Part B  REAP   (Rural Low Income Schools Grants - from NDE)</t>
  </si>
  <si>
    <t>19-0070-000</t>
  </si>
  <si>
    <t>01-2-01150-425</t>
  </si>
  <si>
    <t>01-2-01125-425</t>
  </si>
  <si>
    <t>01-2-01100-425</t>
  </si>
  <si>
    <t>01-2-01160-425</t>
  </si>
  <si>
    <t>01-2-01190-425</t>
  </si>
  <si>
    <t>01-2-01195-425</t>
  </si>
  <si>
    <t>01-2-01200-425</t>
  </si>
  <si>
    <t>01-2-02100-425</t>
  </si>
  <si>
    <t>01-2-03500-425</t>
  </si>
  <si>
    <t>01-2-03500-420</t>
  </si>
  <si>
    <t>01-2-04200-425</t>
  </si>
  <si>
    <t>01-2-04200-420</t>
  </si>
  <si>
    <t>01-2-04210-420</t>
  </si>
  <si>
    <t>01-2-04210-425</t>
  </si>
  <si>
    <t>01-2-04230-425</t>
  </si>
  <si>
    <t>01-2-04230-420</t>
  </si>
  <si>
    <t>01-2-04310-425</t>
  </si>
  <si>
    <t>01-2-04310-420</t>
  </si>
  <si>
    <t>01-2-04315-420</t>
  </si>
  <si>
    <t>01-2-04315-425</t>
  </si>
  <si>
    <t>01-2-04330-425</t>
  </si>
  <si>
    <t>01-2-04330-420</t>
  </si>
  <si>
    <t>01-2-04402-425</t>
  </si>
  <si>
    <t>01-2-04402-420</t>
  </si>
  <si>
    <t>01-2-04403-425</t>
  </si>
  <si>
    <t>01-2-04403-420</t>
  </si>
  <si>
    <t>01-2-04404-420</t>
  </si>
  <si>
    <t>01-2-04404-425</t>
  </si>
  <si>
    <t>01-2-04406-420</t>
  </si>
  <si>
    <t>01-2-04406-425</t>
  </si>
  <si>
    <t>01-2-04407-420</t>
  </si>
  <si>
    <t>01-2-04407-425</t>
  </si>
  <si>
    <t>01-2-04409-420</t>
  </si>
  <si>
    <t>01-2-04409-425</t>
  </si>
  <si>
    <t>01-2-04410-420</t>
  </si>
  <si>
    <t>01-2-04410-425</t>
  </si>
  <si>
    <t>01-2-04411-425</t>
  </si>
  <si>
    <t>01-2-04411-420</t>
  </si>
  <si>
    <t>01-2-04412-420</t>
  </si>
  <si>
    <t>01-2-04412-425</t>
  </si>
  <si>
    <t>01-2-04414-420</t>
  </si>
  <si>
    <t>01-2-04414-425</t>
  </si>
  <si>
    <t>01-2-04415-420</t>
  </si>
  <si>
    <t>01-2-04415-425</t>
  </si>
  <si>
    <t>01-2-04690-420</t>
  </si>
  <si>
    <t>01-2-04690-425</t>
  </si>
  <si>
    <t>01-2-04700-420</t>
  </si>
  <si>
    <t>01-2-04700-425</t>
  </si>
  <si>
    <t>01-2-04910-420</t>
  </si>
  <si>
    <t>01-2-04910-425</t>
  </si>
  <si>
    <t>01-2-04915-420</t>
  </si>
  <si>
    <t>01-2-04915-425</t>
  </si>
  <si>
    <t>01-2-04925-420</t>
  </si>
  <si>
    <t>01-2-04925-425</t>
  </si>
  <si>
    <t>01-2-04926-420</t>
  </si>
  <si>
    <t>01-2-04926-425</t>
  </si>
  <si>
    <t>01-2-04940-420</t>
  </si>
  <si>
    <t>01-2-04940-425</t>
  </si>
  <si>
    <t>01-2-04945-420</t>
  </si>
  <si>
    <t>01-2-04945-425</t>
  </si>
  <si>
    <t>01-2-04968-420</t>
  </si>
  <si>
    <t>01-2-04968-425</t>
  </si>
  <si>
    <t>01-2-04980-420</t>
  </si>
  <si>
    <t>01-2-04980-425</t>
  </si>
  <si>
    <t>01-2-04992-425</t>
  </si>
  <si>
    <t>01-2-06000-425</t>
  </si>
  <si>
    <t>10-1-03166-000</t>
  </si>
  <si>
    <t>10-2-01100-425</t>
  </si>
  <si>
    <t>10-2-01125-425</t>
  </si>
  <si>
    <t>10-2-01150-425</t>
  </si>
  <si>
    <t>10-2-01160-425</t>
  </si>
  <si>
    <t>10-2-01190-425</t>
  </si>
  <si>
    <t>10-2-01200-425</t>
  </si>
  <si>
    <t>HOWELLS-DODGE CONSOLIDATED SCHOOLS</t>
  </si>
  <si>
    <t>GRAND ISLAND PUBLIC SCHOOLS</t>
  </si>
  <si>
    <t>SPRINGFIELD PLATTEVIEW COMMUNITY SCHOOLS</t>
  </si>
  <si>
    <t>02-2-02500-425</t>
  </si>
  <si>
    <t>12-2-01100-425</t>
  </si>
  <si>
    <t>12-2-06000-425</t>
  </si>
  <si>
    <t>01-1-03166-000</t>
  </si>
  <si>
    <t>Indirect Costs</t>
  </si>
  <si>
    <t>06-2-02100-695</t>
  </si>
  <si>
    <t>06-2-95000-000</t>
  </si>
  <si>
    <t>01-2-06000-300</t>
  </si>
  <si>
    <t>01-2-06000-500</t>
  </si>
  <si>
    <t>00-0-06000-000</t>
  </si>
  <si>
    <t>%</t>
  </si>
  <si>
    <r>
      <t xml:space="preserve">Total Poverty Programs      </t>
    </r>
    <r>
      <rPr>
        <i/>
        <sz val="10"/>
        <rFont val="Arial"/>
        <family val="2"/>
      </rPr>
      <t>[GF Expenditure Function 1160]</t>
    </r>
  </si>
  <si>
    <r>
      <t xml:space="preserve">Total Special Education Programs  </t>
    </r>
    <r>
      <rPr>
        <i/>
        <sz val="10"/>
        <rFont val="Arial"/>
        <family val="2"/>
      </rPr>
      <t xml:space="preserve"> [GF Expenditure Function 1200]</t>
    </r>
  </si>
  <si>
    <r>
      <t xml:space="preserve">Total Limited English Proficiency Programs     </t>
    </r>
    <r>
      <rPr>
        <i/>
        <sz val="10"/>
        <rFont val="Arial"/>
        <family val="2"/>
      </rPr>
      <t>[GF Expenditure Function 1150]</t>
    </r>
  </si>
  <si>
    <r>
      <t>Total Regular Instructional Programs School Age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Flex  </t>
    </r>
    <r>
      <rPr>
        <i/>
        <sz val="10"/>
        <rFont val="Arial"/>
        <family val="2"/>
      </rPr>
      <t>[GF Expenditure Function 1125]</t>
    </r>
  </si>
  <si>
    <r>
      <t xml:space="preserve">Food      </t>
    </r>
    <r>
      <rPr>
        <i/>
        <sz val="10"/>
        <rFont val="Arial"/>
        <family val="2"/>
      </rPr>
      <t>(Excluded from Indirect Costs)</t>
    </r>
  </si>
  <si>
    <r>
      <t xml:space="preserve">Capital Outlay   </t>
    </r>
    <r>
      <rPr>
        <i/>
        <sz val="10"/>
        <rFont val="Arial"/>
        <family val="2"/>
      </rPr>
      <t xml:space="preserve"> (Excluded from Indirect Costs)</t>
    </r>
  </si>
  <si>
    <t>Total Non-Revenue Receipts (Add 5500, 5610 &amp; 5690)</t>
  </si>
  <si>
    <t>(Add 2500: 400, 420, 425, 500 and 8000:755)</t>
  </si>
  <si>
    <t xml:space="preserve">     Please note: </t>
  </si>
  <si>
    <r>
      <t xml:space="preserve">Total Summer School Programs    </t>
    </r>
    <r>
      <rPr>
        <i/>
        <sz val="10"/>
        <rFont val="Arial"/>
        <family val="2"/>
      </rPr>
      <t>[GF Expenditure Function 6000]</t>
    </r>
  </si>
  <si>
    <t xml:space="preserve">For example, schools not receiving the Poverty Allowance in </t>
  </si>
  <si>
    <t>Career Education</t>
  </si>
  <si>
    <t>01-2-02330-XXX</t>
  </si>
  <si>
    <t>Salary - Legal Staff Salary</t>
  </si>
  <si>
    <t>Contracted Legal Services</t>
  </si>
  <si>
    <t>Postsecondary Receipts</t>
  </si>
  <si>
    <t>01-2-04215-XXX</t>
  </si>
  <si>
    <t>Title l, Part 1003G  School Improvement Grants</t>
  </si>
  <si>
    <t>Total District Legal Services</t>
  </si>
  <si>
    <t>BELOW AGE FIVE SPECIAL EDUCATION PUPIL TRANSPORTATION</t>
  </si>
  <si>
    <t xml:space="preserve">CATEGORICAL GRANTS FROM CORPORATIONS &amp; OTHER PRIVATE INTERESTS </t>
  </si>
  <si>
    <r>
      <t xml:space="preserve">Total Support Services - Business </t>
    </r>
    <r>
      <rPr>
        <i/>
        <sz val="10"/>
        <rFont val="Arial"/>
        <family val="2"/>
      </rPr>
      <t>(Add 200 through 282)</t>
    </r>
  </si>
  <si>
    <r>
      <t xml:space="preserve">Total Non-Revenue Receipts </t>
    </r>
    <r>
      <rPr>
        <i/>
        <sz val="10"/>
        <rFont val="Arial"/>
        <family val="2"/>
      </rPr>
      <t>(Add 5500 &amp; 5610)</t>
    </r>
  </si>
  <si>
    <t>Support Services - Business  (Add 400 through 500)</t>
  </si>
  <si>
    <r>
      <t xml:space="preserve">Total Non-Revenue Receipts </t>
    </r>
    <r>
      <rPr>
        <i/>
        <sz val="10"/>
        <rFont val="Arial"/>
        <family val="2"/>
      </rPr>
      <t>(Add 5500 through 5690)</t>
    </r>
  </si>
  <si>
    <r>
      <t xml:space="preserve">Total Board of Education </t>
    </r>
    <r>
      <rPr>
        <i/>
        <sz val="10"/>
        <rFont val="Arial"/>
        <family val="2"/>
      </rPr>
      <t>(Add 317 and 643)</t>
    </r>
  </si>
  <si>
    <r>
      <t xml:space="preserve">TOTAL DISBURSEMENTS  </t>
    </r>
    <r>
      <rPr>
        <i/>
        <sz val="10"/>
        <rFont val="Arial"/>
        <family val="2"/>
      </rPr>
      <t xml:space="preserve">(Add 2100 and 8000:755)  </t>
    </r>
  </si>
  <si>
    <t xml:space="preserve">GRAND TOTAL OF ALL RECEIPTS  </t>
  </si>
  <si>
    <t>REGULAR INSTRUCTIONAL PROGRAMS  SCHOOL AGE   (FLEX-SPENDING)</t>
  </si>
  <si>
    <t xml:space="preserve">  (Add 110 through 600)</t>
  </si>
  <si>
    <t xml:space="preserve">Total Regular Instructional Programs School Age   (Flex-Spending)  </t>
  </si>
  <si>
    <t>VEHICLE ACQUISITION AND MAINTENANCE OTHER THAN PUPIL TRANSPORTATION VEHICLES</t>
  </si>
  <si>
    <t xml:space="preserve">2214, 2310, 2320, 2330, 2400, 2510, 2520, 2600 and 6000; and Objects 333 </t>
  </si>
  <si>
    <t>(Add 2515, 4410, 5000 and 8000:755)</t>
  </si>
  <si>
    <r>
      <t xml:space="preserve">Vehicle Acquisition &amp; Maintenance </t>
    </r>
    <r>
      <rPr>
        <b/>
        <i/>
        <sz val="9"/>
        <rFont val="Arial"/>
        <family val="2"/>
      </rPr>
      <t xml:space="preserve">Other than Pupil Transportation Vehicles </t>
    </r>
  </si>
  <si>
    <t>Support Services - Maintenance and Operation of Building(s) and Site(s)</t>
  </si>
  <si>
    <t>2320, 2330, 2400, 2510, 2520, 2600, 2750, 2760,  3000, 3500, 4000, 6000 and 7000)</t>
  </si>
  <si>
    <t>01-1-01950-000</t>
  </si>
  <si>
    <t>01-1-04215-000</t>
  </si>
  <si>
    <t>01-2-02330-110</t>
  </si>
  <si>
    <t>01-2-02330-130</t>
  </si>
  <si>
    <t>01-2-02330-140</t>
  </si>
  <si>
    <t>01-2-02330-200</t>
  </si>
  <si>
    <t>01-2-02330-221</t>
  </si>
  <si>
    <t>01-2-02330-300</t>
  </si>
  <si>
    <t>01-2-02330-382</t>
  </si>
  <si>
    <t>01-2-02330-400</t>
  </si>
  <si>
    <t>01-2-02330-500</t>
  </si>
  <si>
    <t>01-2-02330-000</t>
  </si>
  <si>
    <t>01-2-02330-600</t>
  </si>
  <si>
    <t>01-2-02330-115</t>
  </si>
  <si>
    <t>01-2-02330-317</t>
  </si>
  <si>
    <t>02-2-02500-000</t>
  </si>
  <si>
    <t>10-2-04215-000</t>
  </si>
  <si>
    <t/>
  </si>
  <si>
    <t>01-1-03551-000</t>
  </si>
  <si>
    <t>01-2-04215-110</t>
  </si>
  <si>
    <t>01-2-04215-130</t>
  </si>
  <si>
    <t>01-2-04215-140</t>
  </si>
  <si>
    <t>01-2-04215-200</t>
  </si>
  <si>
    <t>01-2-04215-221</t>
  </si>
  <si>
    <t>01-2-04215-300</t>
  </si>
  <si>
    <t>01-2-04215-382</t>
  </si>
  <si>
    <t>01-2-04215-400</t>
  </si>
  <si>
    <t>01-2-04215-420</t>
  </si>
  <si>
    <t>01-2-04215-425</t>
  </si>
  <si>
    <t>01-2-04215-500</t>
  </si>
  <si>
    <t>01-2-04215-600</t>
  </si>
  <si>
    <t>01-2-04215-000</t>
  </si>
  <si>
    <t>01-2-04992-382</t>
  </si>
  <si>
    <t>01-2-04992-400</t>
  </si>
  <si>
    <t>01-2-04992-420</t>
  </si>
  <si>
    <t>01-2-03000-500</t>
  </si>
  <si>
    <t>10-1-04215-000</t>
  </si>
  <si>
    <t>01-1-01325-000</t>
  </si>
  <si>
    <t>01-2-01190-332</t>
  </si>
  <si>
    <t>LEP and Poverty Narratives are required if district reports</t>
  </si>
  <si>
    <t xml:space="preserve">listed above and other related Federal/State grant programs.  </t>
  </si>
  <si>
    <t>Mileage to Parents (K-12 only)</t>
  </si>
  <si>
    <t>Transportation Received from Individuals (Early Childhood)</t>
  </si>
  <si>
    <t>Mileage to Parents (Early Childhood only)</t>
  </si>
  <si>
    <t>01-2-04990-425</t>
  </si>
  <si>
    <t>01-2-04990-420</t>
  </si>
  <si>
    <t>01-2-04990-500</t>
  </si>
  <si>
    <t>Title l, Part 1003G  School Improvement Grants (SIG)</t>
  </si>
  <si>
    <r>
      <t xml:space="preserve">                                           </t>
    </r>
    <r>
      <rPr>
        <b/>
        <sz val="10"/>
        <rFont val="Arial"/>
        <family val="2"/>
      </rPr>
      <t xml:space="preserve">        DISBURSEMENTS</t>
    </r>
  </si>
  <si>
    <t>the AFR Online System located in the NDE Portal by November 2:</t>
  </si>
  <si>
    <t>KENESAW PUBLIC SCHOOLS</t>
  </si>
  <si>
    <t>HASTINGS PUBLIC SCHOOLS</t>
  </si>
  <si>
    <t>ADAMS CENTRAL PUBLIC SCHOOLS</t>
  </si>
  <si>
    <t>SILVER LAKE PUBLIC SCHOOLS</t>
  </si>
  <si>
    <t>NELIGH-OAKDALE SCHOOLS</t>
  </si>
  <si>
    <t>ELGIN PUBLIC SCHOOLS</t>
  </si>
  <si>
    <t>NEBRASKA UNIFIED DISTRICT 1</t>
  </si>
  <si>
    <t>ARTHUR COUNTY SCHOOLS</t>
  </si>
  <si>
    <t>BANNER COUNTY PUBLIC SCHOOLS</t>
  </si>
  <si>
    <t>SANDHILLS PUBLIC SCHOOLS</t>
  </si>
  <si>
    <t>BOONE CENTRAL SCHOOLS</t>
  </si>
  <si>
    <t>ST EDWARD PUBLIC SCHOOLS</t>
  </si>
  <si>
    <t>06-0075-000</t>
  </si>
  <si>
    <t>RIVERSIDE PUBLIC SCHOOLS</t>
  </si>
  <si>
    <t>ALLIANCE PUBLIC SCHOOLS</t>
  </si>
  <si>
    <t>HEMINGFORD PUBLIC SCHOOLS</t>
  </si>
  <si>
    <t>LYNCH PUBLIC SCHOOLS</t>
  </si>
  <si>
    <t>WEST BOYD SCHOOL DISTRICT</t>
  </si>
  <si>
    <t>AINSWORTH COMMUNITY SCHOOLS</t>
  </si>
  <si>
    <t>GIBBON PUBLIC SCHOOLS</t>
  </si>
  <si>
    <t>KEARNEY PUBLIC SCHOOLS</t>
  </si>
  <si>
    <t>ELM CREEK PUBLIC SCHOOLS</t>
  </si>
  <si>
    <t>SHELTON PUBLIC SCHOOLS</t>
  </si>
  <si>
    <t>RAVENNA PUBLIC SCHOOLS</t>
  </si>
  <si>
    <t>PLEASANTON PUBLIC SCHOOLS</t>
  </si>
  <si>
    <t>AMHERST PUBLIC SCHOOLS</t>
  </si>
  <si>
    <t>TEKAMAH-HERMAN COMMUNITY SCHS</t>
  </si>
  <si>
    <t>OAKLAND CRAIG PUBLIC SCHOOLS</t>
  </si>
  <si>
    <t>LYONS-DECATUR NORTHEAST SCHS</t>
  </si>
  <si>
    <t>DAVID CITY PUBLIC SCHOOLS</t>
  </si>
  <si>
    <t>EAST BUTLER PUBLIC SCHOOLS</t>
  </si>
  <si>
    <t>PLATTSMOUTH COMMUNITY SCHOOLS</t>
  </si>
  <si>
    <t>WEEPING WATER PUBLIC SCHOOLS</t>
  </si>
  <si>
    <t>LOUISVILLE PUBLIC SCHOOLS</t>
  </si>
  <si>
    <t>CONESTOGA PUBLIC SCHOOLS</t>
  </si>
  <si>
    <t>HARTINGTON NEWCASTLE PUBLIC SCHOOLS</t>
  </si>
  <si>
    <t>RANDOLPH PUBLIC SCHOOLS</t>
  </si>
  <si>
    <t>LAUREL-CONCORD-COLERIDGE SCHOOL</t>
  </si>
  <si>
    <t>WYNOT PUBLIC SCHOOLS</t>
  </si>
  <si>
    <t>CHASE COUNTY SCHOOLS</t>
  </si>
  <si>
    <t>WAUNETA-PALISADE PUBLIC SCHS</t>
  </si>
  <si>
    <t>VALENTINE COMMUNITY SCHOOLS</t>
  </si>
  <si>
    <t>CODY-KILGORE PUBLIC SCHS</t>
  </si>
  <si>
    <t>SIDNEY PUBLIC SCHOOLS</t>
  </si>
  <si>
    <t>LEYTON PUBLIC SCHOOLS</t>
  </si>
  <si>
    <t>POTTER-DIX PUBLIC SCHOOLS</t>
  </si>
  <si>
    <t>SUTTON PUBLIC SCHOOLS</t>
  </si>
  <si>
    <t>HARVARD PUBLIC SCHOOLS</t>
  </si>
  <si>
    <t>LEIGH COMMUNITY SCHOOLS</t>
  </si>
  <si>
    <t>CLARKSON PUBLIC SCHOOLS</t>
  </si>
  <si>
    <t>SCHUYLER COMMUNITY SCHOOLS</t>
  </si>
  <si>
    <t>WEST POINT PUBLIC SCHOOLS</t>
  </si>
  <si>
    <t>BANCROFT-ROSALIE COMM SCHOOLS</t>
  </si>
  <si>
    <t>WISNER-PILGER PUBLIC SCHOOLS</t>
  </si>
  <si>
    <t>ANSELMO-MERNA PUBLIC SCHOOLS</t>
  </si>
  <si>
    <t>BROKEN BOW PUBLIC SCHOOLS</t>
  </si>
  <si>
    <t>ANSLEY PUBLIC SCHOOLS</t>
  </si>
  <si>
    <t>SARGENT PUBLIC SCHOOLS</t>
  </si>
  <si>
    <t>ARNOLD PUBLIC SCHOOLS</t>
  </si>
  <si>
    <t>CALLAWAY PUBLIC SCHOOLS</t>
  </si>
  <si>
    <t>SO SIOUX CITY COMMUNITY SCHS</t>
  </si>
  <si>
    <t>HOMER COMMUNITY SCHOOLS</t>
  </si>
  <si>
    <t>CHADRON PUBLIC SCHOOLS</t>
  </si>
  <si>
    <t>CRAWFORD PUBLIC SCHOOLS</t>
  </si>
  <si>
    <t>LEXINGTON PUBLIC SCHOOLS</t>
  </si>
  <si>
    <t>OVERTON PUBLIC SCHOOLS</t>
  </si>
  <si>
    <t>COZAD COMMUNITY SCHOOLS</t>
  </si>
  <si>
    <t>GOTHENBURG PUBLIC SCHOOLS</t>
  </si>
  <si>
    <t>SUMNER-EDDYVILLE-MILLER SCHS</t>
  </si>
  <si>
    <t>CREEK VALLEY SCHOOLS</t>
  </si>
  <si>
    <t>SOUTH PLATTE PUBLIC SCHOOLS</t>
  </si>
  <si>
    <t>PONCA PUBLIC SCHOOLS</t>
  </si>
  <si>
    <t>ALLEN CONSOLIDATED SCHOOLS</t>
  </si>
  <si>
    <t>FREMONT PUBLIC SCHOOLS</t>
  </si>
  <si>
    <t>LOGAN VIEW PUBLIC SCHOOLS</t>
  </si>
  <si>
    <t>OMAHA PUBLIC SCHOOLS</t>
  </si>
  <si>
    <t>ELKHORN PUBLIC SCHOOLS</t>
  </si>
  <si>
    <t>MILLARD PUBLIC SCHOOLS</t>
  </si>
  <si>
    <t>RALSTON PUBLIC SCHOOLS</t>
  </si>
  <si>
    <t>BENNINGTON PUBLIC SCHOOLS</t>
  </si>
  <si>
    <t>WESTSIDE COMMUNITY SCHOOLS</t>
  </si>
  <si>
    <t>DUNDY CO STRATTON PUBLIC SCHS</t>
  </si>
  <si>
    <t>FILLMORE CENTRAL PUBLIC SCHS</t>
  </si>
  <si>
    <t>SHICKLEY PUBLIC SCHOOLS</t>
  </si>
  <si>
    <t>FRANKLIN PUBLIC SCHOOLS</t>
  </si>
  <si>
    <t>MAYWOOD PUBLIC SCHOOLS</t>
  </si>
  <si>
    <t>EUSTIS-FARNAM PUBLIC SCHOOLS</t>
  </si>
  <si>
    <t>ARAPAHOE PUBLIC SCHOOLS</t>
  </si>
  <si>
    <t>CAMBRIDGE PUBLIC SCHOOLS</t>
  </si>
  <si>
    <t>SOUTHERN VALLEY SCHOOLS</t>
  </si>
  <si>
    <t>SOUTHERN SCHOOL DIST 1</t>
  </si>
  <si>
    <t>BEATRICE PUBLIC SCHOOLS</t>
  </si>
  <si>
    <t>FREEMAN PUBLIC SCHOOLS</t>
  </si>
  <si>
    <t>DILLER-ODELL PUBLIC SCHOOLS</t>
  </si>
  <si>
    <t>GARDEN COUNTY SCHOOLS</t>
  </si>
  <si>
    <t>BURWELL PUBLIC SCHOOLS</t>
  </si>
  <si>
    <t>ELWOOD PUBLIC SCHOOLS</t>
  </si>
  <si>
    <t>HYANNIS AREA SCHOOLS</t>
  </si>
  <si>
    <t>39-0060-000</t>
  </si>
  <si>
    <t>CENTRAL VALLEY PUBLIC SCHOOLS</t>
  </si>
  <si>
    <t>NORTHWEST PUBLIC SCHOOLS</t>
  </si>
  <si>
    <t>WOOD RIVER RURAL SCHOOLS</t>
  </si>
  <si>
    <t>DONIPHAN-TRUMBULL PUBLIC SCHS</t>
  </si>
  <si>
    <t>GILTNER PUBLIC SCHOOLS</t>
  </si>
  <si>
    <t>HAMPTON PUBLIC SCHOOLS</t>
  </si>
  <si>
    <t>AURORA PUBLIC SCHOOLS</t>
  </si>
  <si>
    <t>ALMA PUBLIC SCHOOLS</t>
  </si>
  <si>
    <t>HAYES CENTER PUBLIC SCHOOLS</t>
  </si>
  <si>
    <t>HITCHCOCK CO SCH SYSTEM</t>
  </si>
  <si>
    <t>O'NEILL PUBLIC SCHOOLS</t>
  </si>
  <si>
    <t>EWING PUBLIC SCHOOLS</t>
  </si>
  <si>
    <t>STUART PUBLIC SCHOOLS</t>
  </si>
  <si>
    <t>CHAMBERS PUBLIC SCHOOLS</t>
  </si>
  <si>
    <t>WEST HOLT PUBLIC SCHOOLS</t>
  </si>
  <si>
    <t>MULLEN PUBLIC SCHOOLS</t>
  </si>
  <si>
    <t>ST PAUL PUBLIC SCHOOLS</t>
  </si>
  <si>
    <t>CENTURA PUBLIC SCHOOLS</t>
  </si>
  <si>
    <t>ELBA PUBLIC SCHOOLS</t>
  </si>
  <si>
    <t>FAIRBURY PUBLIC SCHOOLS</t>
  </si>
  <si>
    <t>TRI COUNTY PUBLIC SCHOOLS</t>
  </si>
  <si>
    <t>MERIDIAN PUBLIC SCHOOLS</t>
  </si>
  <si>
    <t>STERLING PUBLIC SCHOOLS</t>
  </si>
  <si>
    <t>AXTELL COMMUNITY SCHOOLS</t>
  </si>
  <si>
    <t>MINDEN PUBLIC SCHOOLS</t>
  </si>
  <si>
    <t>OGALLALA PUBLIC SCHOOLS</t>
  </si>
  <si>
    <t>PAXTON CONSOLIDATED SCHOOLS</t>
  </si>
  <si>
    <t>KEYA PAHA COUNTY SCHOOLS</t>
  </si>
  <si>
    <t>KIMBALL PUBLIC SCHOOLS</t>
  </si>
  <si>
    <t>CREIGHTON COMMUNITY PUBLIC SCHOOLS</t>
  </si>
  <si>
    <t>CROFTON COMMUNITY SCHOOLS</t>
  </si>
  <si>
    <t>NIOBRARA PUBLIC SCHOOLS</t>
  </si>
  <si>
    <t>SANTEE COMMUNITY SCHOOLS</t>
  </si>
  <si>
    <t>WAUSA PUBLIC SCHOOLS</t>
  </si>
  <si>
    <t>BLOOMFIELD COMMUNITY SCHOOLS</t>
  </si>
  <si>
    <t>LINCOLN PUBLIC SCHOOLS</t>
  </si>
  <si>
    <t>WAVERLY SCHOOL DISTRICT 145</t>
  </si>
  <si>
    <t>MALCOLM PUBLIC SCHOOLS</t>
  </si>
  <si>
    <t>NORRIS SCHOOL DIST 160</t>
  </si>
  <si>
    <t>NORTH PLATTE PUBLIC SCHOOLS</t>
  </si>
  <si>
    <t>BRADY PUBLIC SCHOOLS</t>
  </si>
  <si>
    <t>MAXWELL PUBLIC SCHOOLS</t>
  </si>
  <si>
    <t>HERSHEY PUBLIC SCHOOLS</t>
  </si>
  <si>
    <t>SUTHERLAND PUBLIC SCHOOLS</t>
  </si>
  <si>
    <t>WALLACE PUBLIC SCH DIST 65 R</t>
  </si>
  <si>
    <t>STAPLETON PUBLIC SCHOOLS</t>
  </si>
  <si>
    <t>LOUP COUNTY PUBLIC SCHOOLS</t>
  </si>
  <si>
    <t>MADISON PUBLIC SCHOOLS</t>
  </si>
  <si>
    <t>NORFOLK PUBLIC SCHOOLS</t>
  </si>
  <si>
    <t>BATTLE CREEK PUBLIC SCHOOLS</t>
  </si>
  <si>
    <t>NEWMAN GROVE PUBLIC SCHOOLS</t>
  </si>
  <si>
    <t>ELKHORN VALLEY SCHOOLS</t>
  </si>
  <si>
    <t>MC PHERSON COUNTY SCHOOLS</t>
  </si>
  <si>
    <t>CENTRAL CITY PUBLIC SCHOOLS</t>
  </si>
  <si>
    <t>PALMER PUBLIC SCHOOLS</t>
  </si>
  <si>
    <t>BAYARD PUBLIC SCHOOLS</t>
  </si>
  <si>
    <t>BRIDGEPORT PUBLIC SCHOOLS</t>
  </si>
  <si>
    <t>FULLERTON PUBLIC SCHOOLS</t>
  </si>
  <si>
    <t>TWIN RIVER PUBLIC SCHOOLS</t>
  </si>
  <si>
    <t>JOHNSON-BROCK PUBLIC SCHOOLS</t>
  </si>
  <si>
    <t>AUBURN PUBLIC SCHOOLS</t>
  </si>
  <si>
    <t>SUPERIOR PUBLIC SCHOOLS</t>
  </si>
  <si>
    <t>SOUTH CENTRAL NEBRASKA UNIFIED 5</t>
  </si>
  <si>
    <t>SYRACUSE-DUNBAR-AVOCA SCHOOLS</t>
  </si>
  <si>
    <t>NEBRASKA CITY PUBLIC SCHOOLS</t>
  </si>
  <si>
    <t>PALMYRA DISTRICT O R 1</t>
  </si>
  <si>
    <t>PAWNEE CITY PUBLIC SCHOOLS</t>
  </si>
  <si>
    <t>LEWISTON CONSOLIDATED SCHOOLS</t>
  </si>
  <si>
    <t>PERKINS COUNTY SCHOOLS</t>
  </si>
  <si>
    <t>HOLDREGE PUBLIC SCHOOLS</t>
  </si>
  <si>
    <t>BERTRAND PUBLIC SCHOOLS</t>
  </si>
  <si>
    <t>LOOMIS PUBLIC SCHOOLS</t>
  </si>
  <si>
    <t>PIERCE PUBLIC SCHOOLS</t>
  </si>
  <si>
    <t>PLAINVIEW PUBLIC SCHOOLS</t>
  </si>
  <si>
    <t>OSMOND COMMUNITY SCHOOLS</t>
  </si>
  <si>
    <t>COLUMBUS PUBLIC SCHOOLS</t>
  </si>
  <si>
    <t>LAKEVIEW COMMUNITY SCHOOLS</t>
  </si>
  <si>
    <t>HUMPHREY PUBLIC SCHOOLS</t>
  </si>
  <si>
    <t>OSCEOLA PUBLIC SCHOOLS</t>
  </si>
  <si>
    <t>SHELBY - RISING CITY PUBLIC SCHOOLS</t>
  </si>
  <si>
    <t>HIGH PLAINS COMMUNITY SCHOOLS</t>
  </si>
  <si>
    <t>MC COOK PUBLIC SCHOOLS</t>
  </si>
  <si>
    <t>SOUTHWEST PUBLIC SCHOOLS</t>
  </si>
  <si>
    <t>FALLS CITY PUBLIC SCHOOLS</t>
  </si>
  <si>
    <t>HUMBOLDT TABLE ROCK STEINAUER</t>
  </si>
  <si>
    <t>ROCK COUNTY PUBLIC SCHOOLS</t>
  </si>
  <si>
    <t>CRETE PUBLIC SCHOOLS</t>
  </si>
  <si>
    <t>DORCHESTER PUBLIC SCHOOL</t>
  </si>
  <si>
    <t>FRIEND PUBLIC SCHOOLS</t>
  </si>
  <si>
    <t>BELLEVUE PUBLIC SCHOOLS</t>
  </si>
  <si>
    <t>GRETNA PUBLIC SCHOOLS</t>
  </si>
  <si>
    <t>ASHLAND-GREENWOOD PUBLIC SCHS</t>
  </si>
  <si>
    <t>YUTAN PUBLIC SCHOOLS</t>
  </si>
  <si>
    <t>WAHOO PUBLIC SCHOOLS</t>
  </si>
  <si>
    <t>MEAD PUBLIC SCHOOLS</t>
  </si>
  <si>
    <t>CEDAR BLUFFS PUBLIC SCHOOLS</t>
  </si>
  <si>
    <t>MINATARE PUBLIC SCHOOLS</t>
  </si>
  <si>
    <t>MORRILL PUBLIC SCHOOLS</t>
  </si>
  <si>
    <t>GERING PUBLIC SCHOOLS</t>
  </si>
  <si>
    <t>MITCHELL PUBLIC SCHOOLS</t>
  </si>
  <si>
    <t>SCOTTSBLUFF PUBLIC SCHOOLS</t>
  </si>
  <si>
    <t>MILFORD PUBLIC SCHOOLS</t>
  </si>
  <si>
    <t>SEWARD PUBLIC SCHOOLS</t>
  </si>
  <si>
    <t>CENTENNIAL PUBLIC SCHOOLS</t>
  </si>
  <si>
    <t>HAY SPRINGS PUBLIC SCHOOLS</t>
  </si>
  <si>
    <t>GORDON-RUSHVILLE PUBLIC SCHS</t>
  </si>
  <si>
    <t>LOUP CITY PUBLIC SCHOOLS</t>
  </si>
  <si>
    <t>LITCHFIELD PUBLIC SCHOOLS</t>
  </si>
  <si>
    <t>SIOUX COUNTY PUBLIC SCHOOLS</t>
  </si>
  <si>
    <t>STANTON COMMUNITY SCHOOLS</t>
  </si>
  <si>
    <t>DESHLER PUBLIC SCHOOLS</t>
  </si>
  <si>
    <t>THAYER CENTRAL COMMUNITY SCHS</t>
  </si>
  <si>
    <t>BRUNING-DAVENPORT UNIFIED SYS</t>
  </si>
  <si>
    <t>THEDFORD PUBLIC SCHOOLS</t>
  </si>
  <si>
    <t>PENDER PUBLIC SCHOOLS</t>
  </si>
  <si>
    <t>WALTHILL PUBLIC SCHOOLS</t>
  </si>
  <si>
    <t>UMO N HO N NATION PUBLIC SCHS</t>
  </si>
  <si>
    <t>WINNEBAGO PUBLIC SCHOOLS</t>
  </si>
  <si>
    <t>ORD PUBLIC SCHOOLS</t>
  </si>
  <si>
    <t>ARCADIA PUBLIC SCHOOLS</t>
  </si>
  <si>
    <t>BLAIR COMMUNITY SCHOOLS</t>
  </si>
  <si>
    <t>FORT CALHOUN COMMUNITY SCHS</t>
  </si>
  <si>
    <t>ARLINGTON PUBLIC SCHOOLS</t>
  </si>
  <si>
    <t>WAYNE COMMUNITY SCHOOLS</t>
  </si>
  <si>
    <t>WAKEFIELD PUBLIC SCHOOLS</t>
  </si>
  <si>
    <t>WINSIDE PUBLIC SCHOOLS</t>
  </si>
  <si>
    <t>RED CLOUD COMMUNITY SCHOOLS</t>
  </si>
  <si>
    <t>BLUE HILL PUBLIC SCHOOLS</t>
  </si>
  <si>
    <t>WHEELER CENTRAL SCHOOLS</t>
  </si>
  <si>
    <t>YORK PUBLIC SCHOOLS</t>
  </si>
  <si>
    <t>MC COOL JUNCTION PUBLIC SCHS</t>
  </si>
  <si>
    <t>HEARTLAND COMMUNITY SCHOOLS</t>
  </si>
  <si>
    <t xml:space="preserve">Equalization Aid but does record receipts/disbursements of </t>
  </si>
  <si>
    <t xml:space="preserve">disbursements in LEP (1150) and/or Poverty (1160) programs </t>
  </si>
  <si>
    <t xml:space="preserve">Upload this Spreadsheet and complete the Narratives listed below through </t>
  </si>
  <si>
    <t>01-2-03400-XXX</t>
  </si>
  <si>
    <t>Early Retirement or Termination</t>
  </si>
  <si>
    <t>Voluntary Terminations</t>
  </si>
  <si>
    <t>01-2-01115-XXX</t>
  </si>
  <si>
    <t>01-2-04450-XXX</t>
  </si>
  <si>
    <r>
      <t xml:space="preserve">Total MEDICAD in Public Schools </t>
    </r>
    <r>
      <rPr>
        <i/>
        <sz val="10"/>
        <rFont val="Arial"/>
        <family val="2"/>
      </rPr>
      <t>(Add 110 through 600)</t>
    </r>
  </si>
  <si>
    <r>
      <t>Transfers From the General Fund</t>
    </r>
    <r>
      <rPr>
        <sz val="10"/>
        <color indexed="10"/>
        <rFont val="Arial"/>
        <family val="2"/>
      </rPr>
      <t xml:space="preserve"> (As Expensed From the General Fund)</t>
    </r>
  </si>
  <si>
    <t>Title l, Part 1003G School Improvement Grants (SIG)</t>
  </si>
  <si>
    <t>IDEA  Preschool (619) Base Allocation Transportation</t>
  </si>
  <si>
    <r>
      <t>REAP  (</t>
    </r>
    <r>
      <rPr>
        <sz val="9.5"/>
        <rFont val="Arial"/>
        <family val="2"/>
      </rPr>
      <t>Small Rural School Achievement Grants - from U.S. Dept. of Ed)</t>
    </r>
  </si>
  <si>
    <t>10-2-01115-XXX</t>
  </si>
  <si>
    <t>CAREER ACADEMY PROGRAMS (RULE 47)</t>
  </si>
  <si>
    <t>MEDICAD in Public Schools</t>
  </si>
  <si>
    <t>01-1-01925-000</t>
  </si>
  <si>
    <t>01-2-01100-284</t>
  </si>
  <si>
    <t>01-2-01100-285</t>
  </si>
  <si>
    <t>01-2-01125-284</t>
  </si>
  <si>
    <t>01-2-01125-285</t>
  </si>
  <si>
    <t>01-2-01150-284</t>
  </si>
  <si>
    <t>01-2-01150-285</t>
  </si>
  <si>
    <t>01-2-01160-284</t>
  </si>
  <si>
    <t>01-2-01160-285</t>
  </si>
  <si>
    <t>01-2-01190-284</t>
  </si>
  <si>
    <t>01-2-01190-285</t>
  </si>
  <si>
    <t>01-2-01195-284</t>
  </si>
  <si>
    <t>01-2-01195-285</t>
  </si>
  <si>
    <t>01-2-01200-284</t>
  </si>
  <si>
    <t>01-2-01200-285</t>
  </si>
  <si>
    <t>01-2-02100-284</t>
  </si>
  <si>
    <t>01-2-02100-285</t>
  </si>
  <si>
    <t>01-2-02150-284</t>
  </si>
  <si>
    <t>01-2-02150-285</t>
  </si>
  <si>
    <t>01-2-02200-284</t>
  </si>
  <si>
    <t>01-2-02200-285</t>
  </si>
  <si>
    <t>01-2-02213-284</t>
  </si>
  <si>
    <t>01-2-02213-285</t>
  </si>
  <si>
    <t>01-2-02214-284</t>
  </si>
  <si>
    <t>01-2-02214-285</t>
  </si>
  <si>
    <t>01-2-02310-284</t>
  </si>
  <si>
    <t>01-2-02310-285</t>
  </si>
  <si>
    <t>01-2-02320-284</t>
  </si>
  <si>
    <t>01-2-02320-285</t>
  </si>
  <si>
    <t>01-2-02330-284</t>
  </si>
  <si>
    <t>01-2-02330-285</t>
  </si>
  <si>
    <t>01-2-02400-284</t>
  </si>
  <si>
    <t>01-2-02400-285</t>
  </si>
  <si>
    <t>01-2-02510-284</t>
  </si>
  <si>
    <t>01-2-02510-285</t>
  </si>
  <si>
    <t>01-2-02520-284</t>
  </si>
  <si>
    <t>01-2-02520-285</t>
  </si>
  <si>
    <t>01-2-02600-284</t>
  </si>
  <si>
    <t>01-2-02600-285</t>
  </si>
  <si>
    <t>01-2-02750-284</t>
  </si>
  <si>
    <t>01-2-02750-285</t>
  </si>
  <si>
    <t>01-2-02755-284</t>
  </si>
  <si>
    <t>01-2-02755-285</t>
  </si>
  <si>
    <t>01-2-02760-284</t>
  </si>
  <si>
    <t>01-2-02760-285</t>
  </si>
  <si>
    <t>01-2-02765-284</t>
  </si>
  <si>
    <t>01-2-02765-285</t>
  </si>
  <si>
    <t>01-2-03000-284</t>
  </si>
  <si>
    <t>01-2-03000-285</t>
  </si>
  <si>
    <t>2400, 2510, 2520, 2600, 2750, 2755, 2760, 6000, 8000:750 and 8000:752)</t>
  </si>
  <si>
    <t>01-2-03500-284</t>
  </si>
  <si>
    <t>01-2-03500-285</t>
  </si>
  <si>
    <t>01-2-06000-284</t>
  </si>
  <si>
    <t>01-2-06000-285</t>
  </si>
  <si>
    <t>01-2-07000-284</t>
  </si>
  <si>
    <t>01-2-07000-285</t>
  </si>
  <si>
    <t>Total Regular Instructional Programs</t>
  </si>
  <si>
    <t xml:space="preserve"> (Add 110 through 600)</t>
  </si>
  <si>
    <t xml:space="preserve">Total Career Academy Programs (Rule 47) </t>
  </si>
  <si>
    <t xml:space="preserve">Total Regular Instructional Programs School Age (Flex-Spending) </t>
  </si>
  <si>
    <t>Total Limited English Proficiency Programs</t>
  </si>
  <si>
    <t xml:space="preserve">Total Poverty Programs </t>
  </si>
  <si>
    <t>Total Early Childhood Educational Programs</t>
  </si>
  <si>
    <t>Total Regular Instructional Programs Below Age Five (Flex-Spending)</t>
  </si>
  <si>
    <t>ALL INSTRUCTION</t>
  </si>
  <si>
    <t>LIMITED ENGLISH PROFICIENCY PROGRAMS</t>
  </si>
  <si>
    <t>POVERTY PROGRAMS</t>
  </si>
  <si>
    <t>EARLY CHILDHOOD EDUCATIONAL PROGRAMS</t>
  </si>
  <si>
    <t>Total Special Education Instructional Programs</t>
  </si>
  <si>
    <t>SAFETY &amp; SECURITY</t>
  </si>
  <si>
    <t>Total Safety &amp; Security</t>
  </si>
  <si>
    <t xml:space="preserve">   (Add 110 through 600)</t>
  </si>
  <si>
    <t>SCHOOL IMPROVEMENT</t>
  </si>
  <si>
    <t>SUPPORT SERVICES - STAFF</t>
  </si>
  <si>
    <t>Total School Improvement</t>
  </si>
  <si>
    <t>IMPLEMENTATION OF STANDARDS</t>
  </si>
  <si>
    <t>Total Implementation of Standards</t>
  </si>
  <si>
    <t>Total Board of Education</t>
  </si>
  <si>
    <t xml:space="preserve"> (Add 105 through 600)</t>
  </si>
  <si>
    <t>DISTRICT LEGAL SERVICES</t>
  </si>
  <si>
    <t>SUPPORT SERVICES - BUSINESS</t>
  </si>
  <si>
    <t>OFFICE OF THE PRINCIPAL</t>
  </si>
  <si>
    <t>Total General Administration - Business Services</t>
  </si>
  <si>
    <t>Total Vehicle Acquisition and Maintenance</t>
  </si>
  <si>
    <r>
      <t xml:space="preserve">Total Maintenance and Operation of Building(s) and Site(s)  </t>
    </r>
    <r>
      <rPr>
        <i/>
        <sz val="10"/>
        <rFont val="Arial"/>
        <family val="2"/>
      </rPr>
      <t xml:space="preserve"> </t>
    </r>
  </si>
  <si>
    <t>SUPPORT SERVICES - MAINTENANCE AND OPERATION OF BUILDING(S) AND SITE(S)</t>
  </si>
  <si>
    <t>REGULAR PUPIL TRANSPORTATION</t>
  </si>
  <si>
    <t xml:space="preserve">Total Regular Pupil Transportation </t>
  </si>
  <si>
    <t>REGULAR PUPIL TRANSPORTATION - OPEN ENROLLMENT IN LEARNING COMMUNITY</t>
  </si>
  <si>
    <t>Total Regular Pupil Transportation - Open Enrollment in Learning Community</t>
  </si>
  <si>
    <t xml:space="preserve">Total School Age Special Education Pupil Transportation  </t>
  </si>
  <si>
    <r>
      <t xml:space="preserve">Total Below Age Five Special Education Pupil Transportation  </t>
    </r>
    <r>
      <rPr>
        <i/>
        <sz val="10"/>
        <rFont val="Arial"/>
        <family val="2"/>
      </rPr>
      <t xml:space="preserve"> </t>
    </r>
  </si>
  <si>
    <t>COMMUNITY SERVICES</t>
  </si>
  <si>
    <t xml:space="preserve">Total Community Services </t>
  </si>
  <si>
    <r>
      <rPr>
        <b/>
        <i/>
        <sz val="10"/>
        <rFont val="Arial"/>
        <family val="2"/>
      </rPr>
      <t xml:space="preserve">Total Categorical Grants from Corporations &amp; Other Private Interests  </t>
    </r>
    <r>
      <rPr>
        <i/>
        <sz val="10"/>
        <rFont val="Arial"/>
        <family val="2"/>
      </rPr>
      <t xml:space="preserve"> </t>
    </r>
  </si>
  <si>
    <t xml:space="preserve">(Add 110 through 600) </t>
  </si>
  <si>
    <t>STATE CATEGORICAL PROGRAMS</t>
  </si>
  <si>
    <t xml:space="preserve">Total State Categorical Programs </t>
  </si>
  <si>
    <t>TITLE I  PART 1003(G)  SCHOOL IMPROVEMENT GRANTS (SIG)</t>
  </si>
  <si>
    <r>
      <t>Total Title I  Part 1003(G) School Improvement Grants (SIG)</t>
    </r>
    <r>
      <rPr>
        <i/>
        <sz val="10"/>
        <rFont val="Arial"/>
        <family val="2"/>
      </rPr>
      <t xml:space="preserve"> </t>
    </r>
  </si>
  <si>
    <t>01-2-03400-110</t>
  </si>
  <si>
    <t>01-2-03400-130</t>
  </si>
  <si>
    <t>01-2-03400-140</t>
  </si>
  <si>
    <t>01-2-03400-200</t>
  </si>
  <si>
    <t>01-2-03400-221</t>
  </si>
  <si>
    <t>01-2-03400-284</t>
  </si>
  <si>
    <t>01-2-03400-285</t>
  </si>
  <si>
    <t>01-2-03400-300</t>
  </si>
  <si>
    <t>01-2-03400-382</t>
  </si>
  <si>
    <t>01-2-03400-400</t>
  </si>
  <si>
    <t>01-2-03400-420</t>
  </si>
  <si>
    <t>01-2-03400-425</t>
  </si>
  <si>
    <t>01-2-03400-500</t>
  </si>
  <si>
    <t>01-2-03400-600</t>
  </si>
  <si>
    <t>01-2-03400-000</t>
  </si>
  <si>
    <t>TITLE VI PART B  REAP</t>
  </si>
  <si>
    <t>Total Title VI Part B  REAP</t>
  </si>
  <si>
    <r>
      <t xml:space="preserve">Total IDEA Part B (611) Base Allocation Transportation </t>
    </r>
    <r>
      <rPr>
        <i/>
        <sz val="10"/>
        <rFont val="Arial"/>
        <family val="2"/>
      </rPr>
      <t xml:space="preserve"> </t>
    </r>
  </si>
  <si>
    <t xml:space="preserve">Total IDEA Part B (611) Base Allocation - School Age  </t>
  </si>
  <si>
    <r>
      <t xml:space="preserve">Total IDEA Part B (611) Base Allocation - Birth Through Age Four  </t>
    </r>
    <r>
      <rPr>
        <i/>
        <sz val="10"/>
        <rFont val="Arial"/>
        <family val="2"/>
      </rPr>
      <t xml:space="preserve"> </t>
    </r>
  </si>
  <si>
    <r>
      <t xml:space="preserve">Total IDEA Preschool (619) Base Allocation </t>
    </r>
    <r>
      <rPr>
        <i/>
        <sz val="10"/>
        <rFont val="Arial"/>
        <family val="2"/>
      </rPr>
      <t xml:space="preserve"> </t>
    </r>
  </si>
  <si>
    <t xml:space="preserve">Total IDEA Preschool (619) Base Allocation Transportation  </t>
  </si>
  <si>
    <t xml:space="preserve">Total IDEA Enrollment/Poverty (619)   </t>
  </si>
  <si>
    <r>
      <t>Total IDEA Enrollment/Poverty (611)</t>
    </r>
    <r>
      <rPr>
        <i/>
        <sz val="10"/>
        <rFont val="Arial"/>
        <family val="2"/>
      </rPr>
      <t xml:space="preserve">   </t>
    </r>
  </si>
  <si>
    <t xml:space="preserve">Total IDEA Early Intervening Services  </t>
  </si>
  <si>
    <t>Total IDEA Part B Proportionate Share</t>
  </si>
  <si>
    <t xml:space="preserve">Total IDEA Part C </t>
  </si>
  <si>
    <t>Total IDEA Special Projects</t>
  </si>
  <si>
    <t>01-2-04450-110</t>
  </si>
  <si>
    <t>01-2-04450-130</t>
  </si>
  <si>
    <t>01-2-04450-140</t>
  </si>
  <si>
    <t>01-2-04450-200</t>
  </si>
  <si>
    <t>01-2-04450-221</t>
  </si>
  <si>
    <t>01-2-04450-300</t>
  </si>
  <si>
    <t>01-2-04450-382</t>
  </si>
  <si>
    <t>01-2-04450-400</t>
  </si>
  <si>
    <t>01-2-04450-420</t>
  </si>
  <si>
    <t>01-2-04450-425</t>
  </si>
  <si>
    <t>01-2-04450-500</t>
  </si>
  <si>
    <t>01-2-04450-600</t>
  </si>
  <si>
    <t>01-2-04450-000</t>
  </si>
  <si>
    <t xml:space="preserve">Total Other Federal Non Categorical Expenditures  </t>
  </si>
  <si>
    <t xml:space="preserve">Total Indian Education </t>
  </si>
  <si>
    <t>FEDERAL VOCATIONAL &amp; APPLIED TECHNOLOGY EDUCATION (CARL PERKINS)</t>
  </si>
  <si>
    <t>Total Federal Vocation &amp; Applied Technology Education (Carl Perkins)</t>
  </si>
  <si>
    <t xml:space="preserve">Total Head Start </t>
  </si>
  <si>
    <r>
      <t xml:space="preserve">Total Child and Adult Care Food Program </t>
    </r>
    <r>
      <rPr>
        <i/>
        <sz val="10"/>
        <rFont val="Arial"/>
        <family val="2"/>
      </rPr>
      <t xml:space="preserve">  </t>
    </r>
  </si>
  <si>
    <t xml:space="preserve">Total Adult Basic Education </t>
  </si>
  <si>
    <t xml:space="preserve">Total Other Federal Categorical Expenditures  </t>
  </si>
  <si>
    <t>REAP</t>
  </si>
  <si>
    <t>Total REAP</t>
  </si>
  <si>
    <t xml:space="preserve">(Add 110 through 600)  </t>
  </si>
  <si>
    <t xml:space="preserve">TOTAL FEDERAL PROGRAMS  </t>
  </si>
  <si>
    <t>(Add 4200 through 4999)</t>
  </si>
  <si>
    <t xml:space="preserve"> FUNCTION - DEBT SERVICES</t>
  </si>
  <si>
    <t>DEBT SERVICES</t>
  </si>
  <si>
    <t>Total Debt Services</t>
  </si>
  <si>
    <t xml:space="preserve"> (Add 605 through 620)</t>
  </si>
  <si>
    <t xml:space="preserve">Total Summer School </t>
  </si>
  <si>
    <t>ADULT EDUCATION</t>
  </si>
  <si>
    <t>SUMMER SCHOOL</t>
  </si>
  <si>
    <t xml:space="preserve">Total Adult Education </t>
  </si>
  <si>
    <t>TRANSFERS</t>
  </si>
  <si>
    <t>Total Transfers</t>
  </si>
  <si>
    <t xml:space="preserve"> (Add 750 through 754)</t>
  </si>
  <si>
    <t xml:space="preserve"> LOCAL RECEIPTS          </t>
  </si>
  <si>
    <t>LOCAL RECEIPTS</t>
  </si>
  <si>
    <t xml:space="preserve"> NON-REVENUE RECEIPTS    </t>
  </si>
  <si>
    <t>NON-REVENUE RECEIPTS</t>
  </si>
  <si>
    <t xml:space="preserve">SUPPORT SERVICES - BUSINESS </t>
  </si>
  <si>
    <t xml:space="preserve">LOCAL RECEIPTS    </t>
  </si>
  <si>
    <t xml:space="preserve">NON-REVENUE RECEIPTS    </t>
  </si>
  <si>
    <r>
      <t xml:space="preserve">TOTAL DISBURSEMENTS  </t>
    </r>
    <r>
      <rPr>
        <i/>
        <sz val="10"/>
        <rFont val="Arial"/>
        <family val="2"/>
      </rPr>
      <t xml:space="preserve"> </t>
    </r>
  </si>
  <si>
    <t xml:space="preserve">(Add 2310 and 8000:755)    </t>
  </si>
  <si>
    <t>Total Local Receipts</t>
  </si>
  <si>
    <t xml:space="preserve"> (Add 1410 through 1990)</t>
  </si>
  <si>
    <t>Total Non-Revenue Receipts</t>
  </si>
  <si>
    <t xml:space="preserve"> (Add 5500 through 5690)</t>
  </si>
  <si>
    <t xml:space="preserve"> (Add 1000 and 5000)</t>
  </si>
  <si>
    <t xml:space="preserve"> (Add 300 through 600)</t>
  </si>
  <si>
    <r>
      <t xml:space="preserve">TOTAL DISBURSEMENTS   </t>
    </r>
    <r>
      <rPr>
        <b/>
        <i/>
        <sz val="10"/>
        <rFont val="Arial"/>
        <family val="2"/>
      </rPr>
      <t xml:space="preserve">  </t>
    </r>
  </si>
  <si>
    <t xml:space="preserve">(Add 2100 and 8000:755)  </t>
  </si>
  <si>
    <t xml:space="preserve"> STATE RECEIPTS          </t>
  </si>
  <si>
    <t xml:space="preserve">STATE RECEIPTS          </t>
  </si>
  <si>
    <t>Total State Receipts</t>
  </si>
  <si>
    <t xml:space="preserve"> (Add 3150 and 3990)</t>
  </si>
  <si>
    <t xml:space="preserve"> FEDERAL RECEIPTS        </t>
  </si>
  <si>
    <t xml:space="preserve">FEDERAL RECEIPTS        </t>
  </si>
  <si>
    <r>
      <t>Total Federal Receipts</t>
    </r>
    <r>
      <rPr>
        <i/>
        <sz val="10"/>
        <rFont val="Arial"/>
        <family val="2"/>
      </rPr>
      <t xml:space="preserve"> </t>
    </r>
  </si>
  <si>
    <t xml:space="preserve"> (Add 4800 through 4990)</t>
  </si>
  <si>
    <t xml:space="preserve">  (Add 1000, 3000, 4000 and 5000)</t>
  </si>
  <si>
    <t xml:space="preserve"> (Add 110 through 695)</t>
  </si>
  <si>
    <t xml:space="preserve">LOCAL RECEIPTS          </t>
  </si>
  <si>
    <t xml:space="preserve"> (Add 1110 through 1990)</t>
  </si>
  <si>
    <t>STATE RECEIPTS</t>
  </si>
  <si>
    <t xml:space="preserve"> (Add 3130 through 3990)</t>
  </si>
  <si>
    <t xml:space="preserve"> (Add 5100 through 5690)</t>
  </si>
  <si>
    <t xml:space="preserve"> (Add 607 through 690)</t>
  </si>
  <si>
    <t>Total Federal Receipts</t>
  </si>
  <si>
    <t xml:space="preserve"> (Add 4410 through 4990)</t>
  </si>
  <si>
    <t>SUPPORT SERVICES - PUPILS - SAFETY &amp; SECURITY</t>
  </si>
  <si>
    <t xml:space="preserve">Total Support Services - Pupils - Safety &amp; Security  </t>
  </si>
  <si>
    <t xml:space="preserve"> FUNCTION - BUILDINGS AND SITES</t>
  </si>
  <si>
    <t>Total Buildings and Sites</t>
  </si>
  <si>
    <t>Total Idea Enrollment/Poverty (611)</t>
  </si>
  <si>
    <t xml:space="preserve">  (Add 300 through 600)</t>
  </si>
  <si>
    <t xml:space="preserve"> (Add 607 through 620)</t>
  </si>
  <si>
    <t>(Add 2150, 2515, 4410, 4610, 5000 and 8000:755)</t>
  </si>
  <si>
    <t xml:space="preserve"> (Add 1000, 3000, 4000 and 5000)</t>
  </si>
  <si>
    <t>BUILDINGS AND SITES</t>
  </si>
  <si>
    <t xml:space="preserve"> (Add 100 through 600)</t>
  </si>
  <si>
    <t xml:space="preserve"> (Add 1210 through 1990)</t>
  </si>
  <si>
    <t xml:space="preserve"> (Add 3120 through 3990)</t>
  </si>
  <si>
    <t>Total Federal Programs</t>
  </si>
  <si>
    <t xml:space="preserve"> (Add 5400 through 5690)</t>
  </si>
  <si>
    <t>Total Career Academy Programs (Rule 47)</t>
  </si>
  <si>
    <t>Total Limited English Proficiency Instructional Programs</t>
  </si>
  <si>
    <t>Total Poverty Instructional Programs</t>
  </si>
  <si>
    <t>FEDERAL PROGRAMS</t>
  </si>
  <si>
    <t xml:space="preserve"> (Add 1410 through 1743)</t>
  </si>
  <si>
    <t>REGULAR INSTRUCTIONAL PROGRAMS (Night School)</t>
  </si>
  <si>
    <t>SUPPORT SERVICES - PUPILS (Extracurricular Activities or Postsecondary Education)</t>
  </si>
  <si>
    <t>01-2-01115-110</t>
  </si>
  <si>
    <t>01-2-01115-120</t>
  </si>
  <si>
    <t>01-2-01115-130</t>
  </si>
  <si>
    <t>01-2-01115-140</t>
  </si>
  <si>
    <t>01-2-01115-161</t>
  </si>
  <si>
    <t>01-2-01115-200</t>
  </si>
  <si>
    <t>01-2-01115-221</t>
  </si>
  <si>
    <t>01-2-01115-284</t>
  </si>
  <si>
    <t>01-2-01115-285</t>
  </si>
  <si>
    <t>01-2-01115-300</t>
  </si>
  <si>
    <t>01-2-01115-364</t>
  </si>
  <si>
    <t>01-2-01115-382</t>
  </si>
  <si>
    <t>01-2-01115-400</t>
  </si>
  <si>
    <t>01-2-01115-420</t>
  </si>
  <si>
    <t>01-2-01115-425</t>
  </si>
  <si>
    <t>01-2-01115-500</t>
  </si>
  <si>
    <t>01-2-01115-600</t>
  </si>
  <si>
    <t>01-2-01115-000</t>
  </si>
  <si>
    <t>10-1-01925-000</t>
  </si>
  <si>
    <t>10-1-03400-000</t>
  </si>
  <si>
    <t>10-2-01100-284</t>
  </si>
  <si>
    <t>10-2-01100-285</t>
  </si>
  <si>
    <t>10-2-01125-284</t>
  </si>
  <si>
    <t>10-2-01125-285</t>
  </si>
  <si>
    <t>(Add Objects 364 and 500 in Functions 1100, 1115, 1125, 1150, &amp; 1160; Objects 360</t>
  </si>
  <si>
    <t>10-2-01115-110</t>
  </si>
  <si>
    <t>10-2-01115-120</t>
  </si>
  <si>
    <t>10-2-01115-140</t>
  </si>
  <si>
    <t>10-2-01115-161</t>
  </si>
  <si>
    <t>10-2-01115-200</t>
  </si>
  <si>
    <t>10-2-01115-221</t>
  </si>
  <si>
    <t>10-2-01115-284</t>
  </si>
  <si>
    <t>10-2-01115-285</t>
  </si>
  <si>
    <t>10-2-01115-300</t>
  </si>
  <si>
    <t>10-2-01115-400</t>
  </si>
  <si>
    <t>10-2-01115-420</t>
  </si>
  <si>
    <t>10-2-01115-425</t>
  </si>
  <si>
    <t>10-2-01115-500</t>
  </si>
  <si>
    <t>10-2-01115-600</t>
  </si>
  <si>
    <t>10-2-01115-000</t>
  </si>
  <si>
    <t>10-2-01150-284</t>
  </si>
  <si>
    <t>10-2-01150-285</t>
  </si>
  <si>
    <t>10-2-01160-284</t>
  </si>
  <si>
    <t>10-2-01160-285</t>
  </si>
  <si>
    <t>10-2-01190-284</t>
  </si>
  <si>
    <t>10-2-01190-285</t>
  </si>
  <si>
    <t>10-2-01200-284</t>
  </si>
  <si>
    <t>10-2-01200-285</t>
  </si>
  <si>
    <t>10-2-04450-000</t>
  </si>
  <si>
    <r>
      <t xml:space="preserve">Total Career Academy Programs (Rule 47)      </t>
    </r>
    <r>
      <rPr>
        <i/>
        <sz val="10"/>
        <rFont val="Arial"/>
        <family val="2"/>
      </rPr>
      <t xml:space="preserve"> [General Fund (GF) Expenditure Function 1115]</t>
    </r>
  </si>
  <si>
    <r>
      <t xml:space="preserve">Total Non-Special Education Programs     </t>
    </r>
    <r>
      <rPr>
        <i/>
        <sz val="10"/>
        <rFont val="Arial"/>
        <family val="2"/>
      </rPr>
      <t xml:space="preserve"> [General Fund (GF) Expenditure Function 1100]</t>
    </r>
  </si>
  <si>
    <t xml:space="preserve"> (Add 4200 through 4992)</t>
  </si>
  <si>
    <t>00-0-01115-000</t>
  </si>
  <si>
    <t>Total Categorical Grants from Corporations &amp; Other Private Interests</t>
  </si>
  <si>
    <t>For the Fiscal Year Ended on August 31, 2017</t>
  </si>
  <si>
    <r>
      <rPr>
        <b/>
        <sz val="12"/>
        <rFont val="Calibri"/>
        <family val="2"/>
      </rPr>
      <t>•</t>
    </r>
    <r>
      <rPr>
        <b/>
        <sz val="12"/>
        <rFont val="Arial"/>
        <family val="2"/>
      </rPr>
      <t>2016/17 Limited English Proficiency Programs</t>
    </r>
  </si>
  <si>
    <r>
      <rPr>
        <b/>
        <sz val="12"/>
        <rFont val="Calibri"/>
        <family val="2"/>
      </rPr>
      <t>•</t>
    </r>
    <r>
      <rPr>
        <b/>
        <sz val="12"/>
        <rFont val="Arial"/>
        <family val="2"/>
      </rPr>
      <t>2016/17 Poverty Programs</t>
    </r>
  </si>
  <si>
    <t xml:space="preserve">Total Title II, Part B ESSA  </t>
  </si>
  <si>
    <t xml:space="preserve"> 01-2-01291-XXX</t>
  </si>
  <si>
    <t>SPECIAL EDUCATION INSTRUCTIONAL PROGRAMS - AGES 3-5</t>
  </si>
  <si>
    <t xml:space="preserve"> 01-2-01292-XXX</t>
  </si>
  <si>
    <t>SPECIAL EDUCATION INSTRUCTIONAL PROGRAMS - AGES 0-2</t>
  </si>
  <si>
    <t>Total Special Education Instructional Programs - Ages 3-5</t>
  </si>
  <si>
    <t>Total Special Education Instructional Programs - Ages 0-2</t>
  </si>
  <si>
    <t>01-2-01291-110</t>
  </si>
  <si>
    <t>01-2-01291-120</t>
  </si>
  <si>
    <t>01-2-01291-130</t>
  </si>
  <si>
    <t>01-2-01291-140</t>
  </si>
  <si>
    <t>01-2-01291-161</t>
  </si>
  <si>
    <t>01-2-01291-200</t>
  </si>
  <si>
    <t>01-2-01291-221</t>
  </si>
  <si>
    <t>01-2-01291-284</t>
  </si>
  <si>
    <t>01-2-01291-285</t>
  </si>
  <si>
    <t>01-2-01291-300</t>
  </si>
  <si>
    <t>01-2-01291-360</t>
  </si>
  <si>
    <t>01-2-01291-370</t>
  </si>
  <si>
    <t>01-2-01291-382</t>
  </si>
  <si>
    <t>01-2-01291-400</t>
  </si>
  <si>
    <t>01-2-01291-420</t>
  </si>
  <si>
    <t>01-2-01291-425</t>
  </si>
  <si>
    <t>01-2-01291-500</t>
  </si>
  <si>
    <t>01-2-01291-600</t>
  </si>
  <si>
    <t>01-2-01291-000</t>
  </si>
  <si>
    <t>01-2-01292-110</t>
  </si>
  <si>
    <t>01-2-01292-120</t>
  </si>
  <si>
    <t>01-2-01292-130</t>
  </si>
  <si>
    <t>01-2-01292-140</t>
  </si>
  <si>
    <t>01-2-01292-161</t>
  </si>
  <si>
    <t>01-2-01292-200</t>
  </si>
  <si>
    <t>01-2-01292-221</t>
  </si>
  <si>
    <t>01-2-01292-284</t>
  </si>
  <si>
    <t>01-2-01292-285</t>
  </si>
  <si>
    <t>01-2-01292-300</t>
  </si>
  <si>
    <t>01-2-01292-360</t>
  </si>
  <si>
    <t>01-2-01292-370</t>
  </si>
  <si>
    <t>01-2-01292-382</t>
  </si>
  <si>
    <t>01-2-01292-400</t>
  </si>
  <si>
    <t>01-2-01292-420</t>
  </si>
  <si>
    <t>01-2-01292-425</t>
  </si>
  <si>
    <t>01-2-01292-500</t>
  </si>
  <si>
    <t>01-2-01292-600</t>
  </si>
  <si>
    <t>01-2-01292-000</t>
  </si>
  <si>
    <t>SPECIAL EDUCATION INSTRUCTIONAL PROGRAMS - UNIFIED SPORTS</t>
  </si>
  <si>
    <t>Total Special Education Instructional Programs - Unified Sports</t>
  </si>
  <si>
    <t>Teacher Evaluation Development Grants</t>
  </si>
  <si>
    <t>Nebraska Innovation Grant Program</t>
  </si>
  <si>
    <t>01-1-03570-000</t>
  </si>
  <si>
    <t>01-1-03575-000</t>
  </si>
  <si>
    <t>Personal Property Tax Credit</t>
  </si>
  <si>
    <t>Personal Porperty Tax Credit</t>
  </si>
  <si>
    <t>01-1-03132-000</t>
  </si>
  <si>
    <t>07-1-03132-000</t>
  </si>
  <si>
    <t>08-1-03132-000</t>
  </si>
  <si>
    <t>09-1-03132-000</t>
  </si>
  <si>
    <t>01-1-01235-000</t>
  </si>
  <si>
    <t>Tuition Received from Other Districts (Pre-School Special Education)</t>
  </si>
  <si>
    <t xml:space="preserve"> 10-2-01291-XXX</t>
  </si>
  <si>
    <t>10-2-01291-110</t>
  </si>
  <si>
    <t>10-2-01291-120</t>
  </si>
  <si>
    <t>10-2-01291-140</t>
  </si>
  <si>
    <t>10-2-01291-161</t>
  </si>
  <si>
    <t>10-2-01291-200</t>
  </si>
  <si>
    <t>10-2-01291-221</t>
  </si>
  <si>
    <t>10-2-01291-284</t>
  </si>
  <si>
    <t>10-2-01291-285</t>
  </si>
  <si>
    <t>10-2-01291-300</t>
  </si>
  <si>
    <t>10-2-01291-400</t>
  </si>
  <si>
    <t>10-2-01291-420</t>
  </si>
  <si>
    <t>10-2-01291-425</t>
  </si>
  <si>
    <t>10-2-01291-500</t>
  </si>
  <si>
    <t>10-2-01291-600</t>
  </si>
  <si>
    <t>10-2-01291-000</t>
  </si>
  <si>
    <t>10-2-01292-110</t>
  </si>
  <si>
    <t>10-2-01292-120</t>
  </si>
  <si>
    <t>10-2-01292-140</t>
  </si>
  <si>
    <t>10-2-01292-161</t>
  </si>
  <si>
    <t>10-2-01292-200</t>
  </si>
  <si>
    <t>10-2-01292-221</t>
  </si>
  <si>
    <t>10-2-01292-284</t>
  </si>
  <si>
    <t>10-2-01292-285</t>
  </si>
  <si>
    <t>10-2-01292-300</t>
  </si>
  <si>
    <t>10-2-01292-400</t>
  </si>
  <si>
    <t>10-2-01292-420</t>
  </si>
  <si>
    <t>10-2-01292-425</t>
  </si>
  <si>
    <t>10-2-01292-500</t>
  </si>
  <si>
    <t>10-2-01292-600</t>
  </si>
  <si>
    <t>10-2-01292-000</t>
  </si>
  <si>
    <t xml:space="preserve"> 01-2-01280-XXX</t>
  </si>
  <si>
    <t>10-2-01280-120</t>
  </si>
  <si>
    <t>10-2-01280-110</t>
  </si>
  <si>
    <t>10-2-01280-140</t>
  </si>
  <si>
    <t>10-2-01280-161</t>
  </si>
  <si>
    <t>10-2-01280-200</t>
  </si>
  <si>
    <t>10-2-01280-221</t>
  </si>
  <si>
    <t>10-2-01280-284</t>
  </si>
  <si>
    <t>10-2-01280-285</t>
  </si>
  <si>
    <t>10-2-01280-300</t>
  </si>
  <si>
    <t>10-2-01280-400</t>
  </si>
  <si>
    <t>10-2-01280-420</t>
  </si>
  <si>
    <t>10-2-01280-425</t>
  </si>
  <si>
    <t>10-2-01280-500</t>
  </si>
  <si>
    <t>10-2-01280-600</t>
  </si>
  <si>
    <t>10-2-01280-000</t>
  </si>
  <si>
    <t>10-2-02100-000</t>
  </si>
  <si>
    <t>10-2-02150-000</t>
  </si>
  <si>
    <t>10-2-02200-000</t>
  </si>
  <si>
    <t>10-2-02213-000</t>
  </si>
  <si>
    <t>10-2-02214-000</t>
  </si>
  <si>
    <t>10-2-02320-000</t>
  </si>
  <si>
    <t>10-2-02330-000</t>
  </si>
  <si>
    <t>10-2-02400-000</t>
  </si>
  <si>
    <t>10-2-02510-000</t>
  </si>
  <si>
    <t>10-2-02520-000</t>
  </si>
  <si>
    <t>10-2-02600-000</t>
  </si>
  <si>
    <t>10-2-02750-000</t>
  </si>
  <si>
    <t>10-2-02760-000</t>
  </si>
  <si>
    <t>10-2-03000-000</t>
  </si>
  <si>
    <t>10-2-03400-000</t>
  </si>
  <si>
    <t>Total Special Education Programs - Unified Sports   [GF Expenditure Function 1280]</t>
  </si>
  <si>
    <r>
      <t xml:space="preserve">All Instruction </t>
    </r>
    <r>
      <rPr>
        <i/>
        <sz val="10"/>
        <rFont val="Arial"/>
        <family val="2"/>
      </rPr>
      <t>[Add 1100, 1115, 1125, 1150, 1160, 1200, 1280 and 6000]</t>
    </r>
  </si>
  <si>
    <t>00-0-01280-000</t>
  </si>
  <si>
    <t>Extended Learning Opportunity Grants</t>
  </si>
  <si>
    <t>01-1-03590-000</t>
  </si>
  <si>
    <t xml:space="preserve">Title II, Part B NCLB Math &amp; Science Partnerships </t>
  </si>
  <si>
    <t>TITLE II, PART B NCLB</t>
  </si>
  <si>
    <r>
      <t xml:space="preserve">(Add 1100, 1115, 1125, 1150, 1160, 1190, </t>
    </r>
    <r>
      <rPr>
        <b/>
        <sz val="10"/>
        <rFont val="Arial"/>
        <family val="2"/>
      </rPr>
      <t xml:space="preserve">1195, </t>
    </r>
    <r>
      <rPr>
        <b/>
        <i/>
        <sz val="10"/>
        <rFont val="Arial"/>
        <family val="2"/>
      </rPr>
      <t xml:space="preserve"> 1200, 1280, 1291, 1292, 2100, 2150, 2200, 2213, 2214,   </t>
    </r>
  </si>
  <si>
    <t>01-2-01280-110</t>
  </si>
  <si>
    <t>01-2-01280-120</t>
  </si>
  <si>
    <t>01-2-01280-130</t>
  </si>
  <si>
    <t>01-2-01280-140</t>
  </si>
  <si>
    <t>01-2-01280-161</t>
  </si>
  <si>
    <t>01-2-01280-200</t>
  </si>
  <si>
    <t>01-2-01280-221</t>
  </si>
  <si>
    <t>01-2-01280-284</t>
  </si>
  <si>
    <t>01-2-01280-285</t>
  </si>
  <si>
    <t>01-2-01280-300</t>
  </si>
  <si>
    <t>01-2-01280-360</t>
  </si>
  <si>
    <t>01-2-01280-370</t>
  </si>
  <si>
    <t>01-2-01280-382</t>
  </si>
  <si>
    <t>01-2-01280-400</t>
  </si>
  <si>
    <t>01-2-01280-420</t>
  </si>
  <si>
    <t>01-2-01280-425</t>
  </si>
  <si>
    <t>01-2-01280-500</t>
  </si>
  <si>
    <t>01-2-01280-600</t>
  </si>
  <si>
    <t>01-2-01280-000</t>
  </si>
  <si>
    <t>10-2-04402-000</t>
  </si>
  <si>
    <t>10-2-04403-000</t>
  </si>
  <si>
    <t>10-2-04407-000</t>
  </si>
  <si>
    <t>10-2-04409-000</t>
  </si>
  <si>
    <t>`</t>
  </si>
  <si>
    <t>IDEA MAINTENANCE OF EFFORT NON-COMPLIANCE RECOVERY</t>
  </si>
  <si>
    <t>01-2-05100-000</t>
  </si>
  <si>
    <t>10-1-01235-000</t>
  </si>
  <si>
    <t>(Add 4000 and 20400)</t>
  </si>
  <si>
    <t>(Add 1100, 1115, 1125, 1150, 1160, 1200, 1280, 2100, 2150, 2200, 2213, 2214, 2310, 2320, 2330,</t>
  </si>
  <si>
    <t>and 500 in Function 1200 &amp; 1280; Object 500 in Functions 2100, 2150, 2200, 2213,</t>
  </si>
  <si>
    <t>(20000 plus 1190, 1195, 1291, 1292, 2765, 3000, 3400, 3500, 5000, 5100, 7000 and 8000:754)</t>
  </si>
  <si>
    <t>Title I, Part A  ESEA/ESSA Improving Basic Programs by LEA</t>
  </si>
  <si>
    <t>Title I  Accountability ESEA/ESSA Improving Basic Programs Accountability</t>
  </si>
  <si>
    <t>Title II, Part A ESEA/ESSA  Supporting Effective Instruction</t>
  </si>
  <si>
    <t xml:space="preserve">Title I, Part C  ESEA/ESSA   Education of Migratory Children </t>
  </si>
  <si>
    <t>Title III ESEA/ESSA  Immigrant Education</t>
  </si>
  <si>
    <t xml:space="preserve">Title IV, Part B ESEA/ESSA  21st Century Community Learning Centers </t>
  </si>
  <si>
    <t>TITLE I, PART A ESEA/ESSA  IMPROVING  BASIC PROGRAMS OPERATED BY LEA</t>
  </si>
  <si>
    <t>Total Title l, Part A  ESEA/ESSA  Improving Basic Programs Operated by LEA</t>
  </si>
  <si>
    <t>TITLE I ACCOUNTABILITY ESEA/ESSA IMPROVING BASIC PROGRAMS ACCOUNTABILITY</t>
  </si>
  <si>
    <t xml:space="preserve">Total Title I  Accountability ESEA/ESSA Improving Basic Programs Accountability  </t>
  </si>
  <si>
    <t>TITLE I, PART D, SUBPART 2   ESEA/ESSA Prevention &amp; Intervention Programs for Neglected/Delinquent/At-Risk Youth</t>
  </si>
  <si>
    <t xml:space="preserve">Total Title l Part D Subpart 2 ESEA/ESSA Prevention &amp; Intervention Programs </t>
  </si>
  <si>
    <t>for Neglected/Delinquent/At-Risk Youth   (Add 110 through 600)</t>
  </si>
  <si>
    <r>
      <t xml:space="preserve">Title l, Part D, Subpart 2 </t>
    </r>
    <r>
      <rPr>
        <sz val="7"/>
        <color indexed="8"/>
        <rFont val="Arial"/>
        <family val="2"/>
      </rPr>
      <t xml:space="preserve"> ESEA/ESSA Prevention &amp; Intervention Programs for Neglected/Delinquent/At-Risk Youth</t>
    </r>
  </si>
  <si>
    <t>TITLE II, PART A ESEA/ESSA SUPPORTING EFFECTIVE INSTRUCTION</t>
  </si>
  <si>
    <t>Total Title II, Part A ESEA/ESSA Supporting Effective Instruction</t>
  </si>
  <si>
    <t>Title I, Part C  ESEA/ESSA EDUCATION OF MIGRATORY CHILDREN</t>
  </si>
  <si>
    <t>Total Title l, Part C ESEA/ESSA  Education of Migratory Children</t>
  </si>
  <si>
    <t>&amp; Academic Achievement   (Add 110 through 600)</t>
  </si>
  <si>
    <t>TITLE III ESEA/ESSA IMMIGRANT EDUCATION</t>
  </si>
  <si>
    <t xml:space="preserve">Total Title lll ESEA/ESSA Immigrant Education   </t>
  </si>
  <si>
    <t>TITLE IV, PART B ESEA/ESSA   21st CENTURY COMMUNITY LEARNING CENTERS</t>
  </si>
  <si>
    <t xml:space="preserve">Total Title IV, Part B ESEA/ESSA  21st Century Community Learning Centers </t>
  </si>
  <si>
    <r>
      <t xml:space="preserve">Title I, Part A  ESEA/ESSA  </t>
    </r>
    <r>
      <rPr>
        <sz val="8"/>
        <rFont val="Arial"/>
        <family val="2"/>
      </rPr>
      <t>Improving Basic Programs Operated by LEA</t>
    </r>
  </si>
  <si>
    <t>Title I ESEA/ESSA  Improving Basic Programs Accountability</t>
  </si>
  <si>
    <r>
      <t xml:space="preserve">Title l, Part D, Subpart 2 </t>
    </r>
    <r>
      <rPr>
        <sz val="8"/>
        <color indexed="8"/>
        <rFont val="Arial"/>
        <family val="2"/>
      </rPr>
      <t xml:space="preserve"> ESEA/ESSA Prevention &amp; Intervention Programs for Neglected/Delinquent/At-Risk Youth</t>
    </r>
  </si>
  <si>
    <t>Title II, Part A  ESEA/ESSA Supporting Effective Instruction</t>
  </si>
  <si>
    <t>Title I, Part C  ESEA/ESSA   Education  of Migratory Children</t>
  </si>
  <si>
    <t xml:space="preserve">Title IV, Part B  ESEA/ESSA  21st Century Community Learning Centers </t>
  </si>
  <si>
    <r>
      <t xml:space="preserve">Title I, Part A ESEA/ESSA   </t>
    </r>
    <r>
      <rPr>
        <sz val="9"/>
        <rFont val="Arial"/>
        <family val="2"/>
      </rPr>
      <t>Improving Basic Programs Operated by LEA</t>
    </r>
  </si>
  <si>
    <t>Title I ESEA/ESSA  Accountability Improving Basic Programs Accountability</t>
  </si>
  <si>
    <r>
      <t xml:space="preserve">Title l, Part D, Subpart 2  ESEA/ESSA </t>
    </r>
    <r>
      <rPr>
        <sz val="9"/>
        <rFont val="Arial"/>
        <family val="2"/>
      </rPr>
      <t>Prevention &amp; Intervention Programs for Neglected/Delinquent/At-Risk Youth</t>
    </r>
  </si>
  <si>
    <t>Title II, Part A  ESEA/ESSA  Supporting Effective Instruction</t>
  </si>
  <si>
    <t>Title I, Part C ESEA/ESSA  Education of Migratory Children</t>
  </si>
  <si>
    <t>Title IV, Part B  ESEA/ESSA  21st Century Community Learning Centers</t>
  </si>
  <si>
    <r>
      <t>Title III Part A ESEA/ESSA English Language Acquisition/</t>
    </r>
    <r>
      <rPr>
        <sz val="7"/>
        <rFont val="Arial"/>
        <family val="2"/>
      </rPr>
      <t>Lang Enhancement/Academic Achievement</t>
    </r>
  </si>
  <si>
    <t>TITLE III Part A ESEA/ESSA ENGLISH LANGUAGE ACQUISITION, LANGUAGE ENHANCEMENT &amp; ACEDEMIC ACHIEVEMENT</t>
  </si>
  <si>
    <t xml:space="preserve">TITLE III Part A ESEA/ESSA English Language Acquisition, Language Enhancement </t>
  </si>
  <si>
    <t>Title III Part A  ESEA/ESSA English Language Acquisition, Language Enhancement &amp; Academic Achievement</t>
  </si>
  <si>
    <t>Title III Part A ESEA/ESSA   English Language Acquisition/Lang Enhancement/Academic Achievement</t>
  </si>
  <si>
    <t>Title l funds are required to complete the Poverty Narrative.</t>
  </si>
  <si>
    <t>01-1-X1XXX-000</t>
  </si>
  <si>
    <t>01-1-X2XXX-000</t>
  </si>
  <si>
    <t>01-1-X3XXX-000</t>
  </si>
  <si>
    <t>01-1-X4XXX-000</t>
  </si>
  <si>
    <t xml:space="preserve"> Non-Restricted Indirect Cost Rate used to determine Indirect Costs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</si>
</sst>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"/>
  </numFmts>
  <fonts count="8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u val="single"/>
      <sz val="10.55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u val="single"/>
      <sz val="10"/>
      <color indexed="10"/>
      <name val="Arial"/>
      <family val="2"/>
    </font>
    <font>
      <i/>
      <u val="single"/>
      <sz val="9"/>
      <color indexed="10"/>
      <name val="Arial"/>
      <family val="2"/>
    </font>
    <font>
      <strike/>
      <sz val="9"/>
      <name val="Arial"/>
      <family val="2"/>
    </font>
    <font>
      <b/>
      <strike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4"/>
      <color indexed="12"/>
      <name val="Arial"/>
      <family val="2"/>
    </font>
    <font>
      <b/>
      <sz val="12"/>
      <name val="Calibri"/>
      <family val="2"/>
    </font>
    <font>
      <u val="single"/>
      <sz val="9"/>
      <name val="Arial"/>
      <family val="2"/>
    </font>
    <font>
      <u val="single"/>
      <sz val="14"/>
      <name val="Arial"/>
      <family val="2"/>
    </font>
    <font>
      <sz val="10"/>
      <color indexed="10"/>
      <name val="Arial"/>
      <family val="2"/>
    </font>
    <font>
      <b/>
      <i/>
      <sz val="9"/>
      <name val="Tahoma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.8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u val="single"/>
      <sz val="14"/>
      <color indexed="56"/>
      <name val="Arial"/>
      <family val="2"/>
    </font>
    <font>
      <b/>
      <sz val="14"/>
      <color indexed="10"/>
      <name val="Arial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.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4"/>
      <color rgb="FF002060"/>
      <name val="Arial"/>
      <family val="2"/>
    </font>
    <font>
      <b/>
      <sz val="14"/>
      <color rgb="FFFF0000"/>
      <name val="Arial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2" fillId="0" borderId="0" xfId="252" applyFont="1" applyBorder="1" applyProtection="1">
      <alignment/>
      <protection hidden="1"/>
    </xf>
    <xf numFmtId="0" fontId="2" fillId="0" borderId="0" xfId="252" applyFont="1" applyBorder="1">
      <alignment/>
      <protection/>
    </xf>
    <xf numFmtId="0" fontId="2" fillId="0" borderId="0" xfId="252" applyFont="1" applyBorder="1" applyAlignment="1" applyProtection="1">
      <alignment wrapText="1"/>
      <protection hidden="1"/>
    </xf>
    <xf numFmtId="0" fontId="2" fillId="0" borderId="0" xfId="252" applyFont="1" applyBorder="1" applyAlignment="1" applyProtection="1">
      <alignment horizontal="center"/>
      <protection hidden="1"/>
    </xf>
    <xf numFmtId="0" fontId="2" fillId="0" borderId="0" xfId="252" applyFont="1" applyBorder="1" applyAlignment="1" applyProtection="1">
      <alignment horizontal="left"/>
      <protection hidden="1"/>
    </xf>
    <xf numFmtId="0" fontId="2" fillId="0" borderId="0" xfId="252" applyFont="1" applyBorder="1" applyAlignment="1" applyProtection="1">
      <alignment horizontal="centerContinuous"/>
      <protection hidden="1"/>
    </xf>
    <xf numFmtId="0" fontId="2" fillId="0" borderId="0" xfId="86" applyBorder="1">
      <alignment/>
      <protection/>
    </xf>
    <xf numFmtId="0" fontId="4" fillId="0" borderId="0" xfId="252" applyFont="1" applyBorder="1" applyProtection="1">
      <alignment/>
      <protection hidden="1"/>
    </xf>
    <xf numFmtId="0" fontId="2" fillId="0" borderId="0" xfId="86" applyFont="1" applyBorder="1" applyProtection="1">
      <alignment/>
      <protection hidden="1"/>
    </xf>
    <xf numFmtId="0" fontId="2" fillId="0" borderId="0" xfId="252" applyFont="1" applyFill="1" applyBorder="1" applyProtection="1">
      <alignment/>
      <protection hidden="1"/>
    </xf>
    <xf numFmtId="0" fontId="2" fillId="0" borderId="0" xfId="252" applyFont="1" applyBorder="1" applyAlignment="1" applyProtection="1">
      <alignment horizontal="left"/>
      <protection/>
    </xf>
    <xf numFmtId="0" fontId="2" fillId="0" borderId="0" xfId="86" applyFont="1" applyFill="1" applyProtection="1">
      <alignment/>
      <protection hidden="1"/>
    </xf>
    <xf numFmtId="0" fontId="2" fillId="0" borderId="0" xfId="252" applyFont="1" applyFill="1" applyProtection="1">
      <alignment/>
      <protection hidden="1"/>
    </xf>
    <xf numFmtId="0" fontId="10" fillId="0" borderId="0" xfId="252" applyFont="1" applyFill="1" applyProtection="1">
      <alignment/>
      <protection hidden="1"/>
    </xf>
    <xf numFmtId="39" fontId="2" fillId="0" borderId="0" xfId="252" applyNumberFormat="1" applyFont="1" applyFill="1" applyBorder="1" applyProtection="1">
      <alignment/>
      <protection locked="0"/>
    </xf>
    <xf numFmtId="0" fontId="6" fillId="0" borderId="0" xfId="252" applyFont="1" applyFill="1" applyProtection="1">
      <alignment/>
      <protection hidden="1"/>
    </xf>
    <xf numFmtId="39" fontId="2" fillId="0" borderId="0" xfId="252" applyNumberFormat="1" applyFont="1" applyFill="1" applyBorder="1" applyProtection="1">
      <alignment/>
      <protection/>
    </xf>
    <xf numFmtId="0" fontId="2" fillId="0" borderId="0" xfId="252" applyFont="1" applyProtection="1">
      <alignment/>
      <protection hidden="1"/>
    </xf>
    <xf numFmtId="0" fontId="2" fillId="0" borderId="0" xfId="86" applyProtection="1">
      <alignment/>
      <protection hidden="1"/>
    </xf>
    <xf numFmtId="39" fontId="2" fillId="0" borderId="0" xfId="252" applyNumberFormat="1" applyFont="1" applyBorder="1" applyProtection="1">
      <alignment/>
      <protection locked="0"/>
    </xf>
    <xf numFmtId="0" fontId="6" fillId="0" borderId="0" xfId="252" applyFont="1" applyProtection="1">
      <alignment/>
      <protection hidden="1"/>
    </xf>
    <xf numFmtId="0" fontId="2" fillId="0" borderId="0" xfId="86" applyFont="1" applyProtection="1">
      <alignment/>
      <protection hidden="1"/>
    </xf>
    <xf numFmtId="39" fontId="2" fillId="0" borderId="0" xfId="252" applyNumberFormat="1" applyFont="1" applyBorder="1" applyProtection="1">
      <alignment/>
      <protection/>
    </xf>
    <xf numFmtId="0" fontId="20" fillId="0" borderId="0" xfId="252" applyFont="1" applyFill="1" applyBorder="1" applyAlignment="1" applyProtection="1">
      <alignment horizontal="center"/>
      <protection hidden="1"/>
    </xf>
    <xf numFmtId="0" fontId="2" fillId="0" borderId="0" xfId="252" applyFont="1" applyFill="1" applyProtection="1">
      <alignment/>
      <protection hidden="1"/>
    </xf>
    <xf numFmtId="39" fontId="2" fillId="0" borderId="0" xfId="252" applyNumberFormat="1" applyFont="1" applyFill="1" applyBorder="1" applyProtection="1">
      <alignment/>
      <protection locked="0"/>
    </xf>
    <xf numFmtId="0" fontId="2" fillId="0" borderId="0" xfId="252" applyFont="1" applyProtection="1">
      <alignment/>
      <protection hidden="1"/>
    </xf>
    <xf numFmtId="0" fontId="2" fillId="0" borderId="0" xfId="86" applyFont="1" applyFill="1" applyProtection="1">
      <alignment/>
      <protection hidden="1"/>
    </xf>
    <xf numFmtId="0" fontId="2" fillId="0" borderId="0" xfId="252" applyFont="1" applyFill="1" applyAlignment="1" applyProtection="1">
      <alignment horizontal="left"/>
      <protection hidden="1"/>
    </xf>
    <xf numFmtId="0" fontId="2" fillId="0" borderId="0" xfId="252" applyFont="1" applyFill="1" applyAlignment="1" applyProtection="1">
      <alignment/>
      <protection hidden="1"/>
    </xf>
    <xf numFmtId="39" fontId="2" fillId="0" borderId="0" xfId="252" applyNumberFormat="1" applyFont="1" applyFill="1" applyBorder="1" applyProtection="1">
      <alignment/>
      <protection hidden="1"/>
    </xf>
    <xf numFmtId="0" fontId="2" fillId="0" borderId="0" xfId="86" applyFont="1" applyFill="1" applyAlignment="1" applyProtection="1">
      <alignment/>
      <protection hidden="1"/>
    </xf>
    <xf numFmtId="0" fontId="2" fillId="0" borderId="0" xfId="252" applyFont="1" applyFill="1" applyBorder="1" applyProtection="1">
      <alignment/>
      <protection hidden="1"/>
    </xf>
    <xf numFmtId="39" fontId="2" fillId="0" borderId="0" xfId="252" applyNumberFormat="1" applyFont="1" applyFill="1" applyBorder="1" applyProtection="1">
      <alignment/>
      <protection/>
    </xf>
    <xf numFmtId="4" fontId="2" fillId="0" borderId="0" xfId="252" applyNumberFormat="1" applyFont="1" applyFill="1" applyBorder="1" applyAlignment="1" applyProtection="1">
      <alignment/>
      <protection locked="0"/>
    </xf>
    <xf numFmtId="4" fontId="2" fillId="0" borderId="0" xfId="86" applyNumberFormat="1" applyFont="1" applyFill="1" applyAlignment="1" applyProtection="1">
      <alignment/>
      <protection locked="0"/>
    </xf>
    <xf numFmtId="0" fontId="2" fillId="0" borderId="0" xfId="86" applyFont="1" applyProtection="1">
      <alignment/>
      <protection hidden="1"/>
    </xf>
    <xf numFmtId="4" fontId="2" fillId="0" borderId="0" xfId="252" applyNumberFormat="1" applyFont="1" applyFill="1" applyBorder="1" applyProtection="1">
      <alignment/>
      <protection locked="0"/>
    </xf>
    <xf numFmtId="4" fontId="2" fillId="33" borderId="0" xfId="252" applyNumberFormat="1" applyFont="1" applyFill="1" applyBorder="1" applyProtection="1">
      <alignment/>
      <protection locked="0"/>
    </xf>
    <xf numFmtId="0" fontId="27" fillId="0" borderId="0" xfId="252" applyFont="1" applyBorder="1" applyAlignment="1" applyProtection="1">
      <alignment horizontal="left"/>
      <protection/>
    </xf>
    <xf numFmtId="0" fontId="17" fillId="0" borderId="0" xfId="252" applyFont="1" applyBorder="1" applyAlignment="1" applyProtection="1">
      <alignment horizontal="left"/>
      <protection/>
    </xf>
    <xf numFmtId="0" fontId="17" fillId="0" borderId="0" xfId="252" applyFont="1" applyBorder="1" applyProtection="1">
      <alignment/>
      <protection hidden="1"/>
    </xf>
    <xf numFmtId="0" fontId="76" fillId="0" borderId="0" xfId="252" applyFont="1" applyBorder="1" applyAlignment="1" applyProtection="1">
      <alignment horizontal="left"/>
      <protection/>
    </xf>
    <xf numFmtId="0" fontId="17" fillId="0" borderId="0" xfId="86" applyFont="1" applyFill="1" applyProtection="1">
      <alignment/>
      <protection hidden="1"/>
    </xf>
    <xf numFmtId="0" fontId="2" fillId="0" borderId="0" xfId="86" applyFont="1" applyFill="1" applyBorder="1" applyProtection="1">
      <alignment/>
      <protection hidden="1"/>
    </xf>
    <xf numFmtId="0" fontId="2" fillId="0" borderId="0" xfId="86" applyBorder="1" applyProtection="1">
      <alignment/>
      <protection/>
    </xf>
    <xf numFmtId="0" fontId="2" fillId="0" borderId="0" xfId="252" applyFont="1" applyBorder="1" applyProtection="1">
      <alignment/>
      <protection/>
    </xf>
    <xf numFmtId="0" fontId="2" fillId="0" borderId="0" xfId="252" applyFont="1" applyBorder="1" applyAlignment="1" applyProtection="1">
      <alignment horizontal="centerContinuous"/>
      <protection/>
    </xf>
    <xf numFmtId="0" fontId="6" fillId="0" borderId="0" xfId="252" applyFont="1" applyBorder="1" applyAlignment="1" applyProtection="1">
      <alignment horizontal="centerContinuous"/>
      <protection/>
    </xf>
    <xf numFmtId="0" fontId="2" fillId="0" borderId="0" xfId="252" applyFont="1" applyBorder="1" applyAlignment="1" applyProtection="1">
      <alignment horizontal="right"/>
      <protection/>
    </xf>
    <xf numFmtId="0" fontId="2" fillId="0" borderId="0" xfId="252" applyFont="1" applyFill="1" applyProtection="1">
      <alignment/>
      <protection/>
    </xf>
    <xf numFmtId="0" fontId="2" fillId="0" borderId="0" xfId="252" applyFont="1" applyFill="1" applyAlignment="1" applyProtection="1">
      <alignment horizontal="left"/>
      <protection/>
    </xf>
    <xf numFmtId="0" fontId="10" fillId="0" borderId="0" xfId="252" applyFont="1" applyFill="1" applyProtection="1">
      <alignment/>
      <protection/>
    </xf>
    <xf numFmtId="0" fontId="2" fillId="0" borderId="0" xfId="252" applyFont="1" applyFill="1" applyAlignment="1" applyProtection="1">
      <alignment horizontal="right"/>
      <protection/>
    </xf>
    <xf numFmtId="0" fontId="2" fillId="0" borderId="0" xfId="252" applyFont="1" applyFill="1" applyAlignment="1" applyProtection="1">
      <alignment/>
      <protection/>
    </xf>
    <xf numFmtId="0" fontId="6" fillId="0" borderId="0" xfId="86" applyFont="1" applyFill="1" applyProtection="1">
      <alignment/>
      <protection/>
    </xf>
    <xf numFmtId="0" fontId="6" fillId="0" borderId="0" xfId="86" applyFont="1" applyFill="1" applyAlignment="1" applyProtection="1">
      <alignment horizontal="left"/>
      <protection/>
    </xf>
    <xf numFmtId="0" fontId="10" fillId="0" borderId="10" xfId="86" applyFont="1" applyFill="1" applyBorder="1" applyAlignment="1" applyProtection="1">
      <alignment horizontal="center"/>
      <protection/>
    </xf>
    <xf numFmtId="0" fontId="6" fillId="0" borderId="0" xfId="86" applyFont="1" applyFill="1" applyAlignment="1" applyProtection="1">
      <alignment/>
      <protection/>
    </xf>
    <xf numFmtId="0" fontId="2" fillId="0" borderId="0" xfId="86" applyFont="1" applyFill="1" applyProtection="1">
      <alignment/>
      <protection/>
    </xf>
    <xf numFmtId="0" fontId="2" fillId="0" borderId="0" xfId="86" applyFont="1" applyFill="1" applyAlignment="1" applyProtection="1">
      <alignment horizontal="left"/>
      <protection/>
    </xf>
    <xf numFmtId="0" fontId="10" fillId="0" borderId="0" xfId="86" applyFont="1" applyFill="1" applyProtection="1">
      <alignment/>
      <protection/>
    </xf>
    <xf numFmtId="0" fontId="2" fillId="0" borderId="0" xfId="86" applyFont="1" applyFill="1" applyAlignment="1" applyProtection="1">
      <alignment/>
      <protection/>
    </xf>
    <xf numFmtId="0" fontId="2" fillId="0" borderId="0" xfId="252" applyFont="1" applyProtection="1">
      <alignment/>
      <protection/>
    </xf>
    <xf numFmtId="0" fontId="12" fillId="0" borderId="0" xfId="86" applyFont="1" applyFill="1" applyProtection="1">
      <alignment/>
      <protection/>
    </xf>
    <xf numFmtId="0" fontId="6" fillId="0" borderId="0" xfId="252" applyFont="1" applyFill="1" applyProtection="1">
      <alignment/>
      <protection/>
    </xf>
    <xf numFmtId="0" fontId="6" fillId="0" borderId="0" xfId="252" applyFont="1" applyFill="1" applyAlignment="1" applyProtection="1">
      <alignment horizontal="left"/>
      <protection/>
    </xf>
    <xf numFmtId="0" fontId="10" fillId="0" borderId="10" xfId="252" applyFont="1" applyFill="1" applyBorder="1" applyAlignment="1" applyProtection="1">
      <alignment horizontal="center"/>
      <protection/>
    </xf>
    <xf numFmtId="0" fontId="6" fillId="0" borderId="0" xfId="252" applyFont="1" applyFill="1" applyAlignment="1" applyProtection="1">
      <alignment/>
      <protection/>
    </xf>
    <xf numFmtId="0" fontId="12" fillId="0" borderId="0" xfId="252" applyFont="1" applyFill="1" applyAlignment="1" applyProtection="1">
      <alignment horizontal="left"/>
      <protection/>
    </xf>
    <xf numFmtId="0" fontId="12" fillId="0" borderId="0" xfId="252" applyFont="1" applyFill="1" applyProtection="1">
      <alignment/>
      <protection/>
    </xf>
    <xf numFmtId="0" fontId="13" fillId="0" borderId="0" xfId="252" applyFont="1" applyFill="1" applyProtection="1">
      <alignment/>
      <protection/>
    </xf>
    <xf numFmtId="0" fontId="12" fillId="0" borderId="0" xfId="252" applyFont="1" applyFill="1" applyAlignment="1" applyProtection="1">
      <alignment/>
      <protection/>
    </xf>
    <xf numFmtId="0" fontId="2" fillId="0" borderId="0" xfId="252" applyFont="1" applyFill="1" applyBorder="1" applyProtection="1">
      <alignment/>
      <protection/>
    </xf>
    <xf numFmtId="0" fontId="2" fillId="0" borderId="0" xfId="252" applyFont="1" applyFill="1" applyBorder="1" applyAlignment="1" applyProtection="1">
      <alignment horizontal="left"/>
      <protection/>
    </xf>
    <xf numFmtId="0" fontId="10" fillId="0" borderId="0" xfId="252" applyFont="1" applyFill="1" applyBorder="1" applyProtection="1">
      <alignment/>
      <protection/>
    </xf>
    <xf numFmtId="0" fontId="2" fillId="0" borderId="0" xfId="252" applyFont="1" applyFill="1" applyBorder="1" applyAlignment="1" applyProtection="1">
      <alignment/>
      <protection/>
    </xf>
    <xf numFmtId="0" fontId="26" fillId="0" borderId="0" xfId="252" applyFont="1" applyFill="1" applyProtection="1">
      <alignment/>
      <protection/>
    </xf>
    <xf numFmtId="0" fontId="75" fillId="0" borderId="0" xfId="252" applyFont="1" applyFill="1" applyBorder="1" applyProtection="1">
      <alignment/>
      <protection/>
    </xf>
    <xf numFmtId="0" fontId="4" fillId="0" borderId="0" xfId="252" applyFont="1" applyFill="1" applyAlignment="1" applyProtection="1">
      <alignment horizontal="left"/>
      <protection/>
    </xf>
    <xf numFmtId="0" fontId="4" fillId="0" borderId="0" xfId="252" applyFont="1" applyFill="1" applyProtection="1">
      <alignment/>
      <protection/>
    </xf>
    <xf numFmtId="0" fontId="11" fillId="0" borderId="0" xfId="252" applyFont="1" applyFill="1" applyProtection="1">
      <alignment/>
      <protection/>
    </xf>
    <xf numFmtId="164" fontId="2" fillId="0" borderId="0" xfId="252" applyNumberFormat="1" applyFont="1" applyFill="1" applyBorder="1" applyAlignment="1" applyProtection="1">
      <alignment horizontal="left"/>
      <protection/>
    </xf>
    <xf numFmtId="0" fontId="2" fillId="0" borderId="0" xfId="252" applyFont="1" applyFill="1" applyProtection="1">
      <alignment/>
      <protection/>
    </xf>
    <xf numFmtId="0" fontId="15" fillId="0" borderId="0" xfId="252" applyFont="1" applyFill="1" applyProtection="1">
      <alignment/>
      <protection/>
    </xf>
    <xf numFmtId="0" fontId="6" fillId="0" borderId="0" xfId="252" applyFont="1" applyFill="1" applyAlignment="1" applyProtection="1">
      <alignment horizontal="right"/>
      <protection/>
    </xf>
    <xf numFmtId="0" fontId="12" fillId="0" borderId="0" xfId="252" applyFont="1" applyFill="1" applyAlignment="1" applyProtection="1">
      <alignment horizontal="right"/>
      <protection/>
    </xf>
    <xf numFmtId="0" fontId="2" fillId="0" borderId="0" xfId="86" applyFont="1" applyFill="1" applyProtection="1">
      <alignment/>
      <protection/>
    </xf>
    <xf numFmtId="4" fontId="2" fillId="0" borderId="0" xfId="86" applyNumberFormat="1" applyFont="1" applyFill="1" applyProtection="1">
      <alignment/>
      <protection/>
    </xf>
    <xf numFmtId="0" fontId="15" fillId="0" borderId="10" xfId="252" applyFont="1" applyFill="1" applyBorder="1" applyAlignment="1" applyProtection="1">
      <alignment horizontal="center"/>
      <protection/>
    </xf>
    <xf numFmtId="0" fontId="13" fillId="0" borderId="0" xfId="252" applyFont="1" applyFill="1" applyBorder="1" applyAlignment="1" applyProtection="1">
      <alignment horizontal="center"/>
      <protection/>
    </xf>
    <xf numFmtId="0" fontId="6" fillId="0" borderId="0" xfId="252" applyFont="1" applyFill="1" applyBorder="1" applyAlignment="1" applyProtection="1">
      <alignment horizontal="right"/>
      <protection/>
    </xf>
    <xf numFmtId="0" fontId="17" fillId="0" borderId="0" xfId="252" applyFont="1" applyFill="1" applyProtection="1">
      <alignment/>
      <protection/>
    </xf>
    <xf numFmtId="0" fontId="10" fillId="0" borderId="0" xfId="252" applyFont="1" applyFill="1" applyBorder="1" applyAlignment="1" applyProtection="1">
      <alignment horizontal="center"/>
      <protection/>
    </xf>
    <xf numFmtId="0" fontId="6" fillId="0" borderId="0" xfId="252" applyFont="1" applyFill="1" applyBorder="1" applyProtection="1">
      <alignment/>
      <protection/>
    </xf>
    <xf numFmtId="0" fontId="12" fillId="0" borderId="0" xfId="252" applyFont="1" applyFill="1" applyBorder="1" applyProtection="1">
      <alignment/>
      <protection/>
    </xf>
    <xf numFmtId="0" fontId="4" fillId="0" borderId="0" xfId="252" applyFont="1" applyFill="1" applyBorder="1" applyProtection="1">
      <alignment/>
      <protection/>
    </xf>
    <xf numFmtId="0" fontId="12" fillId="33" borderId="0" xfId="252" applyFont="1" applyFill="1" applyAlignment="1" applyProtection="1">
      <alignment horizontal="right"/>
      <protection/>
    </xf>
    <xf numFmtId="0" fontId="2" fillId="0" borderId="0" xfId="252" applyFont="1" applyFill="1" applyAlignment="1" applyProtection="1">
      <alignment horizontal="center"/>
      <protection/>
    </xf>
    <xf numFmtId="0" fontId="15" fillId="0" borderId="0" xfId="86" applyFont="1" applyFill="1" applyProtection="1">
      <alignment/>
      <protection/>
    </xf>
    <xf numFmtId="0" fontId="6" fillId="0" borderId="0" xfId="57" applyFont="1" applyFill="1" applyAlignment="1" applyProtection="1">
      <alignment horizontal="left"/>
      <protection/>
    </xf>
    <xf numFmtId="4" fontId="12" fillId="0" borderId="0" xfId="252" applyNumberFormat="1" applyFont="1" applyFill="1" applyAlignment="1" applyProtection="1">
      <alignment horizontal="right"/>
      <protection/>
    </xf>
    <xf numFmtId="0" fontId="13" fillId="0" borderId="10" xfId="252" applyFont="1" applyFill="1" applyBorder="1" applyAlignment="1" applyProtection="1">
      <alignment horizontal="center"/>
      <protection/>
    </xf>
    <xf numFmtId="0" fontId="2" fillId="0" borderId="0" xfId="252" applyFont="1" applyProtection="1">
      <alignment/>
      <protection/>
    </xf>
    <xf numFmtId="0" fontId="2" fillId="0" borderId="0" xfId="252" applyFont="1" applyAlignment="1" applyProtection="1">
      <alignment horizontal="left"/>
      <protection/>
    </xf>
    <xf numFmtId="0" fontId="10" fillId="0" borderId="0" xfId="252" applyFont="1" applyProtection="1">
      <alignment/>
      <protection/>
    </xf>
    <xf numFmtId="0" fontId="2" fillId="0" borderId="0" xfId="252" applyFont="1" applyAlignment="1" applyProtection="1">
      <alignment horizontal="right"/>
      <protection/>
    </xf>
    <xf numFmtId="164" fontId="2" fillId="0" borderId="0" xfId="252" applyNumberFormat="1" applyFont="1" applyBorder="1" applyAlignment="1" applyProtection="1">
      <alignment horizontal="left"/>
      <protection/>
    </xf>
    <xf numFmtId="0" fontId="2" fillId="0" borderId="0" xfId="252" applyFont="1" applyAlignment="1" applyProtection="1">
      <alignment horizontal="centerContinuous"/>
      <protection/>
    </xf>
    <xf numFmtId="0" fontId="10" fillId="0" borderId="0" xfId="252" applyFont="1" applyAlignment="1" applyProtection="1">
      <alignment horizontal="centerContinuous"/>
      <protection/>
    </xf>
    <xf numFmtId="39" fontId="2" fillId="0" borderId="0" xfId="252" applyNumberFormat="1" applyFont="1" applyBorder="1" applyAlignment="1" applyProtection="1">
      <alignment horizontal="centerContinuous"/>
      <protection/>
    </xf>
    <xf numFmtId="0" fontId="6" fillId="0" borderId="0" xfId="252" applyFont="1" applyProtection="1">
      <alignment/>
      <protection/>
    </xf>
    <xf numFmtId="0" fontId="10" fillId="0" borderId="10" xfId="252" applyFont="1" applyBorder="1" applyAlignment="1" applyProtection="1">
      <alignment horizontal="center"/>
      <protection/>
    </xf>
    <xf numFmtId="0" fontId="2" fillId="0" borderId="0" xfId="86" applyFont="1" applyProtection="1">
      <alignment/>
      <protection/>
    </xf>
    <xf numFmtId="0" fontId="2" fillId="0" borderId="0" xfId="86" applyFont="1" applyAlignment="1" applyProtection="1">
      <alignment horizontal="left"/>
      <protection/>
    </xf>
    <xf numFmtId="0" fontId="10" fillId="0" borderId="0" xfId="86" applyFont="1" applyProtection="1">
      <alignment/>
      <protection/>
    </xf>
    <xf numFmtId="0" fontId="2" fillId="0" borderId="0" xfId="86" applyFont="1" applyAlignment="1" applyProtection="1">
      <alignment/>
      <protection/>
    </xf>
    <xf numFmtId="0" fontId="12" fillId="0" borderId="0" xfId="86" applyFont="1" applyProtection="1">
      <alignment/>
      <protection/>
    </xf>
    <xf numFmtId="0" fontId="12" fillId="0" borderId="0" xfId="86" applyFont="1" applyAlignment="1" applyProtection="1">
      <alignment/>
      <protection/>
    </xf>
    <xf numFmtId="0" fontId="4" fillId="0" borderId="0" xfId="252" applyFont="1" applyAlignment="1" applyProtection="1">
      <alignment horizontal="left"/>
      <protection/>
    </xf>
    <xf numFmtId="0" fontId="4" fillId="0" borderId="0" xfId="252" applyFont="1" applyProtection="1">
      <alignment/>
      <protection/>
    </xf>
    <xf numFmtId="0" fontId="13" fillId="0" borderId="0" xfId="252" applyFont="1" applyProtection="1">
      <alignment/>
      <protection/>
    </xf>
    <xf numFmtId="0" fontId="12" fillId="0" borderId="0" xfId="252" applyFont="1" applyAlignment="1" applyProtection="1">
      <alignment horizontal="right"/>
      <protection/>
    </xf>
    <xf numFmtId="0" fontId="13" fillId="0" borderId="10" xfId="252" applyFont="1" applyBorder="1" applyAlignment="1" applyProtection="1">
      <alignment horizontal="center"/>
      <protection/>
    </xf>
    <xf numFmtId="0" fontId="12" fillId="0" borderId="0" xfId="252" applyFont="1" applyAlignment="1" applyProtection="1">
      <alignment horizontal="left"/>
      <protection/>
    </xf>
    <xf numFmtId="0" fontId="12" fillId="0" borderId="0" xfId="252" applyFont="1" applyProtection="1">
      <alignment/>
      <protection/>
    </xf>
    <xf numFmtId="0" fontId="10" fillId="0" borderId="0" xfId="252" applyFont="1" applyAlignment="1" applyProtection="1">
      <alignment horizontal="right"/>
      <protection/>
    </xf>
    <xf numFmtId="0" fontId="2" fillId="0" borderId="0" xfId="252" applyFont="1" applyAlignment="1" applyProtection="1" quotePrefix="1">
      <alignment horizontal="right"/>
      <protection/>
    </xf>
    <xf numFmtId="0" fontId="2" fillId="0" borderId="0" xfId="86" applyProtection="1">
      <alignment/>
      <protection/>
    </xf>
    <xf numFmtId="0" fontId="12" fillId="0" borderId="0" xfId="86" applyFont="1" applyAlignment="1" applyProtection="1">
      <alignment horizontal="left"/>
      <protection/>
    </xf>
    <xf numFmtId="0" fontId="13" fillId="0" borderId="0" xfId="86" applyFont="1" applyProtection="1">
      <alignment/>
      <protection/>
    </xf>
    <xf numFmtId="0" fontId="18" fillId="0" borderId="0" xfId="252" applyFont="1" applyFill="1" applyAlignment="1" applyProtection="1">
      <alignment horizontal="left"/>
      <protection/>
    </xf>
    <xf numFmtId="0" fontId="18" fillId="0" borderId="0" xfId="252" applyFont="1" applyFill="1" applyProtection="1">
      <alignment/>
      <protection/>
    </xf>
    <xf numFmtId="0" fontId="19" fillId="0" borderId="0" xfId="252" applyFont="1" applyFill="1" applyProtection="1">
      <alignment/>
      <protection/>
    </xf>
    <xf numFmtId="0" fontId="18" fillId="0" borderId="0" xfId="252" applyFont="1" applyFill="1" applyAlignment="1" applyProtection="1">
      <alignment horizontal="right"/>
      <protection/>
    </xf>
    <xf numFmtId="0" fontId="4" fillId="0" borderId="0" xfId="252" applyFont="1" applyFill="1" applyAlignment="1" applyProtection="1">
      <alignment horizontal="right"/>
      <protection/>
    </xf>
    <xf numFmtId="39" fontId="6" fillId="0" borderId="0" xfId="252" applyNumberFormat="1" applyFont="1" applyFill="1" applyBorder="1" applyProtection="1">
      <alignment/>
      <protection/>
    </xf>
    <xf numFmtId="0" fontId="10" fillId="0" borderId="0" xfId="252" applyFont="1" applyBorder="1" applyAlignment="1" applyProtection="1">
      <alignment horizontal="center"/>
      <protection/>
    </xf>
    <xf numFmtId="0" fontId="2" fillId="0" borderId="0" xfId="252" applyFont="1" applyFill="1" applyAlignment="1" applyProtection="1">
      <alignment horizontal="right"/>
      <protection/>
    </xf>
    <xf numFmtId="0" fontId="2" fillId="0" borderId="0" xfId="252" applyFont="1" applyFill="1" applyAlignment="1" applyProtection="1">
      <alignment horizontal="left"/>
      <protection/>
    </xf>
    <xf numFmtId="164" fontId="2" fillId="0" borderId="0" xfId="252" applyNumberFormat="1" applyFont="1" applyFill="1" applyBorder="1" applyAlignment="1" applyProtection="1">
      <alignment horizontal="left"/>
      <protection/>
    </xf>
    <xf numFmtId="0" fontId="2" fillId="0" borderId="0" xfId="252" applyFont="1" applyFill="1" applyAlignment="1" applyProtection="1">
      <alignment horizontal="centerContinuous"/>
      <protection/>
    </xf>
    <xf numFmtId="0" fontId="10" fillId="0" borderId="0" xfId="252" applyFont="1" applyFill="1" applyAlignment="1" applyProtection="1">
      <alignment horizontal="centerContinuous"/>
      <protection/>
    </xf>
    <xf numFmtId="39" fontId="2" fillId="0" borderId="0" xfId="252" applyNumberFormat="1" applyFont="1" applyFill="1" applyBorder="1" applyAlignment="1" applyProtection="1">
      <alignment horizontal="centerContinuous"/>
      <protection/>
    </xf>
    <xf numFmtId="0" fontId="2" fillId="0" borderId="0" xfId="86" applyFont="1" applyFill="1" applyAlignment="1" applyProtection="1">
      <alignment horizontal="left"/>
      <protection/>
    </xf>
    <xf numFmtId="0" fontId="10" fillId="0" borderId="0" xfId="86" applyFont="1" applyFill="1" applyBorder="1" applyAlignment="1" applyProtection="1">
      <alignment horizontal="center"/>
      <protection/>
    </xf>
    <xf numFmtId="0" fontId="2" fillId="0" borderId="0" xfId="86" applyFont="1" applyFill="1" applyAlignment="1" applyProtection="1">
      <alignment/>
      <protection/>
    </xf>
    <xf numFmtId="0" fontId="2" fillId="0" borderId="0" xfId="252" applyFont="1" applyFill="1" applyAlignment="1" applyProtection="1">
      <alignment/>
      <protection/>
    </xf>
    <xf numFmtId="0" fontId="2" fillId="0" borderId="0" xfId="252" applyFont="1" applyFill="1" applyAlignment="1" applyProtection="1">
      <alignment horizontal="centerContinuous"/>
      <protection/>
    </xf>
    <xf numFmtId="39" fontId="2" fillId="0" borderId="0" xfId="252" applyNumberFormat="1" applyFont="1" applyFill="1" applyBorder="1" applyAlignment="1" applyProtection="1">
      <alignment horizontal="centerContinuous"/>
      <protection/>
    </xf>
    <xf numFmtId="0" fontId="2" fillId="0" borderId="0" xfId="84" applyFont="1" applyFill="1" applyAlignment="1" applyProtection="1">
      <alignment horizontal="left"/>
      <protection/>
    </xf>
    <xf numFmtId="0" fontId="2" fillId="0" borderId="0" xfId="84" applyFont="1" applyFill="1" applyProtection="1">
      <alignment/>
      <protection/>
    </xf>
    <xf numFmtId="0" fontId="10" fillId="0" borderId="0" xfId="84" applyFont="1" applyFill="1" applyProtection="1">
      <alignment/>
      <protection/>
    </xf>
    <xf numFmtId="0" fontId="2" fillId="0" borderId="0" xfId="84" applyFont="1" applyFill="1" applyAlignment="1" applyProtection="1">
      <alignment/>
      <protection/>
    </xf>
    <xf numFmtId="4" fontId="2" fillId="0" borderId="0" xfId="252" applyNumberFormat="1" applyFont="1" applyFill="1" applyBorder="1" applyAlignment="1" applyProtection="1">
      <alignment horizontal="centerContinuous"/>
      <protection/>
    </xf>
    <xf numFmtId="0" fontId="2" fillId="0" borderId="0" xfId="84" applyFont="1" applyFill="1" applyBorder="1" applyProtection="1">
      <alignment/>
      <protection/>
    </xf>
    <xf numFmtId="0" fontId="2" fillId="0" borderId="0" xfId="252" applyFont="1" applyAlignment="1" applyProtection="1">
      <alignment horizontal="left"/>
      <protection/>
    </xf>
    <xf numFmtId="0" fontId="2" fillId="0" borderId="0" xfId="252" applyFont="1" applyAlignment="1" applyProtection="1">
      <alignment horizontal="right"/>
      <protection/>
    </xf>
    <xf numFmtId="0" fontId="4" fillId="0" borderId="0" xfId="252" applyFont="1" applyFill="1" applyAlignment="1" applyProtection="1" quotePrefix="1">
      <alignment/>
      <protection/>
    </xf>
    <xf numFmtId="0" fontId="4" fillId="0" borderId="0" xfId="252" applyFont="1" applyFill="1" applyAlignment="1" applyProtection="1">
      <alignment/>
      <protection/>
    </xf>
    <xf numFmtId="0" fontId="4" fillId="0" borderId="0" xfId="84" applyFont="1" applyFill="1" applyAlignment="1" applyProtection="1">
      <alignment horizontal="left"/>
      <protection/>
    </xf>
    <xf numFmtId="0" fontId="4" fillId="0" borderId="0" xfId="84" applyFont="1" applyFill="1" applyBorder="1" applyProtection="1">
      <alignment/>
      <protection/>
    </xf>
    <xf numFmtId="0" fontId="4" fillId="0" borderId="0" xfId="84" applyFont="1" applyFill="1" applyProtection="1">
      <alignment/>
      <protection/>
    </xf>
    <xf numFmtId="0" fontId="4" fillId="0" borderId="0" xfId="84" applyFont="1" applyFill="1" applyAlignment="1" applyProtection="1">
      <alignment/>
      <protection/>
    </xf>
    <xf numFmtId="0" fontId="6" fillId="0" borderId="0" xfId="252" applyFont="1" applyFill="1" applyBorder="1" applyAlignment="1" applyProtection="1">
      <alignment horizontal="left"/>
      <protection/>
    </xf>
    <xf numFmtId="0" fontId="21" fillId="0" borderId="0" xfId="252" applyFont="1" applyFill="1" applyBorder="1" applyProtection="1">
      <alignment/>
      <protection/>
    </xf>
    <xf numFmtId="0" fontId="20" fillId="0" borderId="0" xfId="252" applyFont="1" applyFill="1" applyBorder="1" applyAlignment="1" applyProtection="1">
      <alignment horizontal="center"/>
      <protection/>
    </xf>
    <xf numFmtId="0" fontId="6" fillId="0" borderId="0" xfId="252" applyFont="1" applyAlignment="1" applyProtection="1">
      <alignment horizontal="left"/>
      <protection/>
    </xf>
    <xf numFmtId="0" fontId="15" fillId="0" borderId="0" xfId="252" applyFont="1" applyProtection="1">
      <alignment/>
      <protection/>
    </xf>
    <xf numFmtId="0" fontId="6" fillId="0" borderId="0" xfId="252" applyFont="1" applyAlignment="1" applyProtection="1">
      <alignment horizontal="right"/>
      <protection/>
    </xf>
    <xf numFmtId="39" fontId="6" fillId="0" borderId="0" xfId="252" applyNumberFormat="1" applyFont="1" applyBorder="1" applyProtection="1">
      <alignment/>
      <protection/>
    </xf>
    <xf numFmtId="0" fontId="6" fillId="0" borderId="0" xfId="252" applyFont="1" applyAlignment="1" applyProtection="1">
      <alignment horizontal="centerContinuous"/>
      <protection/>
    </xf>
    <xf numFmtId="4" fontId="2" fillId="0" borderId="11" xfId="252" applyNumberFormat="1" applyFont="1" applyFill="1" applyBorder="1" applyProtection="1">
      <alignment/>
      <protection/>
    </xf>
    <xf numFmtId="4" fontId="2" fillId="0" borderId="11" xfId="86" applyNumberFormat="1" applyFont="1" applyFill="1" applyBorder="1" applyProtection="1">
      <alignment/>
      <protection/>
    </xf>
    <xf numFmtId="39" fontId="2" fillId="0" borderId="10" xfId="86" applyNumberFormat="1" applyFont="1" applyBorder="1" applyProtection="1">
      <alignment/>
      <protection/>
    </xf>
    <xf numFmtId="39" fontId="2" fillId="0" borderId="11" xfId="252" applyNumberFormat="1" applyFont="1" applyBorder="1" applyProtection="1">
      <alignment/>
      <protection/>
    </xf>
    <xf numFmtId="39" fontId="2" fillId="0" borderId="10" xfId="252" applyNumberFormat="1" applyFont="1" applyBorder="1" applyProtection="1">
      <alignment/>
      <protection locked="0"/>
    </xf>
    <xf numFmtId="39" fontId="2" fillId="0" borderId="10" xfId="252" applyNumberFormat="1" applyFont="1" applyBorder="1" applyProtection="1">
      <alignment/>
      <protection/>
    </xf>
    <xf numFmtId="39" fontId="2" fillId="0" borderId="11" xfId="252" applyNumberFormat="1" applyFont="1" applyFill="1" applyBorder="1" applyProtection="1">
      <alignment/>
      <protection/>
    </xf>
    <xf numFmtId="39" fontId="2" fillId="0" borderId="10" xfId="252" applyNumberFormat="1" applyFont="1" applyFill="1" applyBorder="1" applyProtection="1">
      <alignment/>
      <protection locked="0"/>
    </xf>
    <xf numFmtId="4" fontId="2" fillId="0" borderId="10" xfId="86" applyNumberFormat="1" applyFont="1" applyFill="1" applyBorder="1" applyAlignment="1" applyProtection="1">
      <alignment/>
      <protection locked="0"/>
    </xf>
    <xf numFmtId="4" fontId="2" fillId="0" borderId="12" xfId="252" applyNumberFormat="1" applyFont="1" applyFill="1" applyBorder="1" applyProtection="1">
      <alignment/>
      <protection locked="0"/>
    </xf>
    <xf numFmtId="4" fontId="2" fillId="0" borderId="10" xfId="86" applyNumberFormat="1" applyFont="1" applyFill="1" applyBorder="1" applyProtection="1">
      <alignment/>
      <protection locked="0"/>
    </xf>
    <xf numFmtId="0" fontId="75" fillId="0" borderId="0" xfId="252" applyFont="1" applyProtection="1">
      <alignment/>
      <protection/>
    </xf>
    <xf numFmtId="39" fontId="2" fillId="0" borderId="13" xfId="252" applyNumberFormat="1" applyFont="1" applyFill="1" applyBorder="1" applyProtection="1">
      <alignment/>
      <protection locked="0"/>
    </xf>
    <xf numFmtId="9" fontId="6" fillId="0" borderId="0" xfId="255" applyFont="1" applyAlignment="1" applyProtection="1">
      <alignment/>
      <protection/>
    </xf>
    <xf numFmtId="0" fontId="11" fillId="0" borderId="10" xfId="252" applyFont="1" applyBorder="1" applyAlignment="1" applyProtection="1">
      <alignment horizontal="center"/>
      <protection/>
    </xf>
    <xf numFmtId="2" fontId="6" fillId="0" borderId="11" xfId="252" applyNumberFormat="1" applyFont="1" applyBorder="1" applyProtection="1">
      <alignment/>
      <protection locked="0"/>
    </xf>
    <xf numFmtId="39" fontId="2" fillId="0" borderId="0" xfId="252" applyNumberFormat="1" applyFont="1" applyBorder="1" applyProtection="1">
      <alignment/>
      <protection locked="0"/>
    </xf>
    <xf numFmtId="39" fontId="2" fillId="0" borderId="0" xfId="252" applyNumberFormat="1" applyFont="1" applyBorder="1" applyProtection="1">
      <alignment/>
      <protection/>
    </xf>
    <xf numFmtId="4" fontId="2" fillId="33" borderId="0" xfId="252" applyNumberFormat="1" applyFont="1" applyFill="1" applyBorder="1" applyProtection="1">
      <alignment/>
      <protection/>
    </xf>
    <xf numFmtId="4" fontId="2" fillId="0" borderId="0" xfId="252" applyNumberFormat="1" applyFont="1" applyFill="1" applyBorder="1" applyProtection="1">
      <alignment/>
      <protection/>
    </xf>
    <xf numFmtId="4" fontId="2" fillId="0" borderId="0" xfId="252" applyNumberFormat="1" applyFont="1" applyFill="1" applyBorder="1" applyAlignment="1" applyProtection="1">
      <alignment horizontal="right"/>
      <protection/>
    </xf>
    <xf numFmtId="4" fontId="2" fillId="0" borderId="0" xfId="86" applyNumberFormat="1" applyFont="1" applyFill="1" applyBorder="1" applyProtection="1">
      <alignment/>
      <protection/>
    </xf>
    <xf numFmtId="0" fontId="6" fillId="0" borderId="0" xfId="252" applyFont="1" applyBorder="1" applyProtection="1">
      <alignment/>
      <protection/>
    </xf>
    <xf numFmtId="0" fontId="11" fillId="0" borderId="0" xfId="252" applyFont="1" applyBorder="1" applyAlignment="1" applyProtection="1">
      <alignment horizontal="center"/>
      <protection/>
    </xf>
    <xf numFmtId="0" fontId="2" fillId="0" borderId="0" xfId="252" applyFont="1" applyBorder="1" applyAlignment="1" applyProtection="1">
      <alignment/>
      <protection/>
    </xf>
    <xf numFmtId="0" fontId="3" fillId="0" borderId="0" xfId="252" applyBorder="1" applyAlignment="1" applyProtection="1">
      <alignment horizontal="left"/>
      <protection/>
    </xf>
    <xf numFmtId="0" fontId="5" fillId="0" borderId="0" xfId="53" applyBorder="1" applyAlignment="1" applyProtection="1">
      <alignment horizontal="left"/>
      <protection/>
    </xf>
    <xf numFmtId="0" fontId="2" fillId="0" borderId="0" xfId="86" applyBorder="1" applyAlignment="1" applyProtection="1">
      <alignment horizontal="left"/>
      <protection/>
    </xf>
    <xf numFmtId="0" fontId="17" fillId="0" borderId="0" xfId="252" applyFont="1" applyBorder="1" applyProtection="1">
      <alignment/>
      <protection/>
    </xf>
    <xf numFmtId="0" fontId="23" fillId="0" borderId="0" xfId="252" applyFont="1" applyBorder="1" applyProtection="1">
      <alignment/>
      <protection/>
    </xf>
    <xf numFmtId="0" fontId="7" fillId="0" borderId="0" xfId="252" applyFont="1" applyBorder="1" applyProtection="1">
      <alignment/>
      <protection/>
    </xf>
    <xf numFmtId="0" fontId="3" fillId="0" borderId="0" xfId="252" applyFont="1" applyBorder="1" applyProtection="1">
      <alignment/>
      <protection/>
    </xf>
    <xf numFmtId="0" fontId="12" fillId="0" borderId="0" xfId="252" applyFont="1" applyBorder="1" applyAlignment="1" applyProtection="1">
      <alignment horizontal="left"/>
      <protection/>
    </xf>
    <xf numFmtId="0" fontId="22" fillId="0" borderId="0" xfId="252" applyFont="1" applyBorder="1" applyProtection="1">
      <alignment/>
      <protection/>
    </xf>
    <xf numFmtId="0" fontId="76" fillId="0" borderId="0" xfId="252" applyFont="1" applyBorder="1" applyProtection="1">
      <alignment/>
      <protection/>
    </xf>
    <xf numFmtId="0" fontId="2" fillId="0" borderId="0" xfId="252" applyFont="1" applyFill="1" applyBorder="1" applyProtection="1">
      <alignment/>
      <protection/>
    </xf>
    <xf numFmtId="0" fontId="2" fillId="0" borderId="0" xfId="86" applyBorder="1" applyAlignment="1" applyProtection="1">
      <alignment/>
      <protection/>
    </xf>
    <xf numFmtId="0" fontId="2" fillId="0" borderId="0" xfId="252" applyFont="1" applyFill="1" applyBorder="1" applyAlignment="1" applyProtection="1">
      <alignment horizontal="right"/>
      <protection/>
    </xf>
    <xf numFmtId="0" fontId="3" fillId="0" borderId="0" xfId="252" applyFont="1" applyBorder="1" applyAlignment="1" applyProtection="1">
      <alignment horizontal="left"/>
      <protection/>
    </xf>
    <xf numFmtId="0" fontId="30" fillId="0" borderId="0" xfId="252" applyFont="1" applyBorder="1" applyProtection="1">
      <alignment/>
      <protection/>
    </xf>
    <xf numFmtId="0" fontId="3" fillId="0" borderId="0" xfId="252" applyProtection="1">
      <alignment/>
      <protection locked="0"/>
    </xf>
    <xf numFmtId="49" fontId="3" fillId="0" borderId="0" xfId="252" applyNumberFormat="1" applyProtection="1">
      <alignment/>
      <protection locked="0"/>
    </xf>
    <xf numFmtId="0" fontId="2" fillId="0" borderId="0" xfId="86" applyProtection="1">
      <alignment/>
      <protection locked="0"/>
    </xf>
    <xf numFmtId="0" fontId="3" fillId="0" borderId="0" xfId="252" applyFont="1" applyProtection="1">
      <alignment/>
      <protection locked="0"/>
    </xf>
    <xf numFmtId="0" fontId="3" fillId="0" borderId="0" xfId="252" applyFont="1" applyFill="1" applyProtection="1">
      <alignment/>
      <protection locked="0"/>
    </xf>
    <xf numFmtId="0" fontId="7" fillId="0" borderId="0" xfId="252" applyFont="1" applyFill="1" applyProtection="1">
      <alignment/>
      <protection locked="0"/>
    </xf>
    <xf numFmtId="0" fontId="2" fillId="0" borderId="0" xfId="86" applyFont="1" applyFill="1" applyProtection="1">
      <alignment/>
      <protection locked="0"/>
    </xf>
    <xf numFmtId="0" fontId="2" fillId="0" borderId="0" xfId="252" applyFont="1" applyBorder="1" applyProtection="1">
      <alignment/>
      <protection hidden="1" locked="0"/>
    </xf>
    <xf numFmtId="43" fontId="2" fillId="0" borderId="10" xfId="42" applyFont="1" applyBorder="1" applyAlignment="1" applyProtection="1">
      <alignment/>
      <protection locked="0"/>
    </xf>
    <xf numFmtId="43" fontId="2" fillId="0" borderId="10" xfId="42" applyFont="1" applyBorder="1" applyAlignment="1" applyProtection="1">
      <alignment/>
      <protection locked="0"/>
    </xf>
    <xf numFmtId="0" fontId="4" fillId="0" borderId="0" xfId="86" applyFont="1" applyFill="1" applyAlignment="1" applyProtection="1">
      <alignment horizontal="left"/>
      <protection/>
    </xf>
    <xf numFmtId="0" fontId="4" fillId="0" borderId="0" xfId="86" applyFont="1" applyFill="1" applyProtection="1">
      <alignment/>
      <protection/>
    </xf>
    <xf numFmtId="0" fontId="11" fillId="0" borderId="0" xfId="86" applyFont="1" applyFill="1" applyProtection="1">
      <alignment/>
      <protection/>
    </xf>
    <xf numFmtId="0" fontId="4" fillId="0" borderId="0" xfId="86" applyFont="1" applyFill="1" applyAlignment="1" applyProtection="1">
      <alignment/>
      <protection/>
    </xf>
    <xf numFmtId="39" fontId="6" fillId="0" borderId="10" xfId="252" applyNumberFormat="1" applyFont="1" applyFill="1" applyBorder="1" applyProtection="1">
      <alignment/>
      <protection/>
    </xf>
    <xf numFmtId="0" fontId="6" fillId="0" borderId="0" xfId="86" applyFont="1" applyFill="1" applyProtection="1">
      <alignment/>
      <protection hidden="1"/>
    </xf>
    <xf numFmtId="39" fontId="6" fillId="0" borderId="11" xfId="252" applyNumberFormat="1" applyFont="1" applyFill="1" applyBorder="1" applyProtection="1">
      <alignment/>
      <protection/>
    </xf>
    <xf numFmtId="4" fontId="6" fillId="0" borderId="10" xfId="252" applyNumberFormat="1" applyFont="1" applyFill="1" applyBorder="1" applyProtection="1">
      <alignment/>
      <protection/>
    </xf>
    <xf numFmtId="4" fontId="6" fillId="33" borderId="10" xfId="252" applyNumberFormat="1" applyFont="1" applyFill="1" applyBorder="1" applyProtection="1">
      <alignment/>
      <protection/>
    </xf>
    <xf numFmtId="4" fontId="6" fillId="0" borderId="0" xfId="252" applyNumberFormat="1" applyFont="1" applyFill="1" applyBorder="1" applyProtection="1">
      <alignment/>
      <protection/>
    </xf>
    <xf numFmtId="4" fontId="4" fillId="33" borderId="10" xfId="252" applyNumberFormat="1" applyFont="1" applyFill="1" applyBorder="1" applyProtection="1">
      <alignment/>
      <protection/>
    </xf>
    <xf numFmtId="0" fontId="4" fillId="0" borderId="0" xfId="86" applyFont="1" applyFill="1" applyProtection="1">
      <alignment/>
      <protection hidden="1"/>
    </xf>
    <xf numFmtId="0" fontId="75" fillId="0" borderId="0" xfId="86" applyFont="1" applyFill="1" applyProtection="1">
      <alignment/>
      <protection/>
    </xf>
    <xf numFmtId="0" fontId="75" fillId="0" borderId="0" xfId="86" applyFont="1" applyFill="1" applyProtection="1">
      <alignment/>
      <protection hidden="1"/>
    </xf>
    <xf numFmtId="0" fontId="4" fillId="0" borderId="0" xfId="252" applyFont="1" applyAlignment="1" applyProtection="1">
      <alignment horizontal="right"/>
      <protection/>
    </xf>
    <xf numFmtId="39" fontId="6" fillId="0" borderId="10" xfId="252" applyNumberFormat="1" applyFont="1" applyBorder="1" applyProtection="1">
      <alignment/>
      <protection/>
    </xf>
    <xf numFmtId="0" fontId="6" fillId="0" borderId="0" xfId="86" applyFont="1" applyProtection="1">
      <alignment/>
      <protection hidden="1"/>
    </xf>
    <xf numFmtId="0" fontId="4" fillId="0" borderId="0" xfId="86" applyFont="1" applyAlignment="1" applyProtection="1">
      <alignment horizontal="left"/>
      <protection/>
    </xf>
    <xf numFmtId="0" fontId="4" fillId="0" borderId="0" xfId="86" applyFont="1" applyProtection="1">
      <alignment/>
      <protection/>
    </xf>
    <xf numFmtId="0" fontId="11" fillId="0" borderId="0" xfId="86" applyFont="1" applyProtection="1">
      <alignment/>
      <protection/>
    </xf>
    <xf numFmtId="0" fontId="4" fillId="0" borderId="0" xfId="86" applyFont="1" applyAlignment="1" applyProtection="1">
      <alignment/>
      <protection/>
    </xf>
    <xf numFmtId="39" fontId="6" fillId="0" borderId="10" xfId="86" applyNumberFormat="1" applyFont="1" applyBorder="1" applyProtection="1">
      <alignment/>
      <protection/>
    </xf>
    <xf numFmtId="39" fontId="2" fillId="0" borderId="0" xfId="86" applyNumberFormat="1" applyFont="1" applyBorder="1" applyProtection="1">
      <alignment/>
      <protection/>
    </xf>
    <xf numFmtId="0" fontId="11" fillId="0" borderId="0" xfId="252" applyFont="1" applyProtection="1">
      <alignment/>
      <protection/>
    </xf>
    <xf numFmtId="39" fontId="6" fillId="0" borderId="11" xfId="252" applyNumberFormat="1" applyFont="1" applyBorder="1" applyProtection="1">
      <alignment/>
      <protection/>
    </xf>
    <xf numFmtId="39" fontId="4" fillId="0" borderId="10" xfId="252" applyNumberFormat="1" applyFont="1" applyFill="1" applyBorder="1" applyProtection="1">
      <alignment/>
      <protection/>
    </xf>
    <xf numFmtId="0" fontId="4" fillId="0" borderId="0" xfId="252" applyFont="1" applyFill="1" applyProtection="1">
      <alignment/>
      <protection hidden="1"/>
    </xf>
    <xf numFmtId="4" fontId="6" fillId="0" borderId="10" xfId="86" applyNumberFormat="1" applyFont="1" applyFill="1" applyBorder="1" applyProtection="1">
      <alignment/>
      <protection/>
    </xf>
    <xf numFmtId="0" fontId="75" fillId="0" borderId="0" xfId="252" applyFont="1" applyFill="1" applyProtection="1">
      <alignment/>
      <protection/>
    </xf>
    <xf numFmtId="0" fontId="75" fillId="0" borderId="0" xfId="252" applyFont="1" applyFill="1" applyProtection="1">
      <alignment/>
      <protection hidden="1"/>
    </xf>
    <xf numFmtId="0" fontId="3" fillId="0" borderId="0" xfId="252" applyFont="1" applyAlignment="1" applyProtection="1">
      <alignment horizontal="centerContinuous"/>
      <protection/>
    </xf>
    <xf numFmtId="0" fontId="22" fillId="0" borderId="0" xfId="252" applyFont="1" applyAlignment="1" applyProtection="1">
      <alignment horizontal="centerContinuous"/>
      <protection/>
    </xf>
    <xf numFmtId="0" fontId="7" fillId="0" borderId="0" xfId="252" applyFont="1" applyAlignment="1" applyProtection="1">
      <alignment horizontal="centerContinuous"/>
      <protection/>
    </xf>
    <xf numFmtId="0" fontId="31" fillId="0" borderId="0" xfId="252" applyFont="1" applyProtection="1">
      <alignment/>
      <protection/>
    </xf>
    <xf numFmtId="0" fontId="17" fillId="0" borderId="0" xfId="252" applyFont="1" applyFill="1" applyProtection="1">
      <alignment/>
      <protection hidden="1"/>
    </xf>
    <xf numFmtId="4" fontId="6" fillId="0" borderId="0" xfId="252" applyNumberFormat="1" applyFont="1" applyFill="1" applyBorder="1" applyProtection="1">
      <alignment/>
      <protection locked="0"/>
    </xf>
    <xf numFmtId="0" fontId="77" fillId="0" borderId="0" xfId="252" applyFont="1" applyFill="1" applyBorder="1" applyProtection="1">
      <alignment/>
      <protection/>
    </xf>
    <xf numFmtId="0" fontId="2" fillId="0" borderId="0" xfId="252" applyFont="1" applyFill="1" applyBorder="1" applyAlignment="1" applyProtection="1">
      <alignment horizontal="left"/>
      <protection/>
    </xf>
    <xf numFmtId="0" fontId="3" fillId="0" borderId="0" xfId="252" applyFill="1" applyBorder="1" applyAlignment="1" applyProtection="1">
      <alignment horizontal="left"/>
      <protection/>
    </xf>
    <xf numFmtId="39" fontId="2" fillId="0" borderId="13" xfId="252" applyNumberFormat="1" applyFont="1" applyBorder="1" applyProtection="1">
      <alignment/>
      <protection locked="0"/>
    </xf>
    <xf numFmtId="0" fontId="2" fillId="0" borderId="0" xfId="86" applyFill="1" applyProtection="1">
      <alignment/>
      <protection/>
    </xf>
    <xf numFmtId="4" fontId="6" fillId="33" borderId="11" xfId="252" applyNumberFormat="1" applyFont="1" applyFill="1" applyBorder="1" applyProtection="1">
      <alignment/>
      <protection/>
    </xf>
    <xf numFmtId="39" fontId="12" fillId="0" borderId="10" xfId="252" applyNumberFormat="1" applyFont="1" applyBorder="1" applyProtection="1">
      <alignment/>
      <protection/>
    </xf>
    <xf numFmtId="0" fontId="12" fillId="0" borderId="0" xfId="252" applyFont="1" applyProtection="1">
      <alignment/>
      <protection hidden="1"/>
    </xf>
    <xf numFmtId="0" fontId="12" fillId="0" borderId="0" xfId="86" applyFont="1" applyProtection="1">
      <alignment/>
      <protection hidden="1"/>
    </xf>
    <xf numFmtId="0" fontId="78" fillId="0" borderId="0" xfId="252" applyFont="1" applyBorder="1" applyProtection="1">
      <alignment/>
      <protection/>
    </xf>
    <xf numFmtId="0" fontId="79" fillId="0" borderId="0" xfId="252" applyFont="1" applyBorder="1" applyProtection="1">
      <alignment/>
      <protection/>
    </xf>
    <xf numFmtId="0" fontId="6" fillId="0" borderId="0" xfId="252" applyFont="1" applyFill="1" applyAlignment="1" applyProtection="1">
      <alignment horizontal="centerContinuous"/>
      <protection/>
    </xf>
    <xf numFmtId="39" fontId="2" fillId="0" borderId="0" xfId="86" applyNumberFormat="1" applyFont="1" applyBorder="1" applyProtection="1">
      <alignment/>
      <protection locked="0"/>
    </xf>
    <xf numFmtId="39" fontId="2" fillId="0" borderId="13" xfId="252" applyNumberFormat="1" applyFont="1" applyFill="1" applyBorder="1" applyProtection="1">
      <alignment/>
      <protection locked="0"/>
    </xf>
    <xf numFmtId="39" fontId="2" fillId="33" borderId="0" xfId="252" applyNumberFormat="1" applyFont="1" applyFill="1" applyBorder="1" applyProtection="1">
      <alignment/>
      <protection locked="0"/>
    </xf>
    <xf numFmtId="0" fontId="6" fillId="0" borderId="0" xfId="86" applyFont="1" applyFill="1" applyProtection="1">
      <alignment/>
      <protection locked="0"/>
    </xf>
    <xf numFmtId="0" fontId="2" fillId="0" borderId="0" xfId="86" applyProtection="1" quotePrefix="1">
      <alignment/>
      <protection/>
    </xf>
    <xf numFmtId="0" fontId="2" fillId="0" borderId="0" xfId="86" applyNumberFormat="1" applyProtection="1" quotePrefix="1">
      <alignment/>
      <protection/>
    </xf>
    <xf numFmtId="0" fontId="15" fillId="0" borderId="10" xfId="252" applyFont="1" applyBorder="1" applyAlignment="1" applyProtection="1">
      <alignment horizontal="center"/>
      <protection/>
    </xf>
    <xf numFmtId="43" fontId="2" fillId="0" borderId="10" xfId="42" applyFont="1" applyFill="1" applyBorder="1" applyAlignment="1" applyProtection="1">
      <alignment/>
      <protection locked="0"/>
    </xf>
    <xf numFmtId="4" fontId="6" fillId="33" borderId="0" xfId="252" applyNumberFormat="1" applyFont="1" applyFill="1" applyBorder="1" applyProtection="1">
      <alignment/>
      <protection/>
    </xf>
    <xf numFmtId="49" fontId="2" fillId="0" borderId="0" xfId="252" applyNumberFormat="1" applyFont="1" applyFill="1" applyProtection="1">
      <alignment/>
      <protection/>
    </xf>
    <xf numFmtId="49" fontId="4" fillId="0" borderId="0" xfId="252" applyNumberFormat="1" applyFont="1" applyFill="1" applyProtection="1">
      <alignment/>
      <protection/>
    </xf>
    <xf numFmtId="0" fontId="6" fillId="0" borderId="0" xfId="252" applyFont="1" applyBorder="1" applyAlignment="1" applyProtection="1">
      <alignment horizontal="center"/>
      <protection/>
    </xf>
    <xf numFmtId="0" fontId="2" fillId="0" borderId="0" xfId="252" applyFont="1" applyBorder="1" applyAlignment="1" applyProtection="1">
      <alignment/>
      <protection/>
    </xf>
    <xf numFmtId="0" fontId="6" fillId="0" borderId="0" xfId="252" applyFont="1" applyFill="1" applyAlignment="1" applyProtection="1" quotePrefix="1">
      <alignment horizontal="left"/>
      <protection/>
    </xf>
    <xf numFmtId="0" fontId="6" fillId="0" borderId="0" xfId="86" applyFont="1" applyAlignment="1" applyProtection="1">
      <alignment horizontal="left"/>
      <protection/>
    </xf>
    <xf numFmtId="0" fontId="15" fillId="0" borderId="0" xfId="86" applyFont="1" applyProtection="1">
      <alignment/>
      <protection/>
    </xf>
    <xf numFmtId="0" fontId="6" fillId="0" borderId="0" xfId="252" applyFont="1" applyAlignment="1" applyProtection="1" quotePrefix="1">
      <alignment horizontal="left"/>
      <protection/>
    </xf>
    <xf numFmtId="0" fontId="4" fillId="0" borderId="0" xfId="252" applyFont="1" applyAlignment="1" applyProtection="1">
      <alignment/>
      <protection/>
    </xf>
    <xf numFmtId="0" fontId="6" fillId="0" borderId="0" xfId="252" applyFont="1" applyAlignment="1" applyProtection="1">
      <alignment/>
      <protection/>
    </xf>
    <xf numFmtId="0" fontId="6" fillId="0" borderId="0" xfId="252" applyFont="1" applyAlignment="1" applyProtection="1" quotePrefix="1">
      <alignment horizontal="right"/>
      <protection/>
    </xf>
    <xf numFmtId="0" fontId="6" fillId="0" borderId="0" xfId="252" applyFont="1" applyFill="1" applyAlignment="1" applyProtection="1" quotePrefix="1">
      <alignment/>
      <protection/>
    </xf>
    <xf numFmtId="0" fontId="6" fillId="0" borderId="0" xfId="252" applyFont="1" applyFill="1" applyAlignment="1" applyProtection="1">
      <alignment wrapText="1"/>
      <protection/>
    </xf>
    <xf numFmtId="43" fontId="2" fillId="0" borderId="0" xfId="42" applyFont="1" applyFill="1" applyBorder="1" applyAlignment="1" applyProtection="1">
      <alignment/>
      <protection locked="0"/>
    </xf>
    <xf numFmtId="39" fontId="2" fillId="0" borderId="14" xfId="252" applyNumberFormat="1" applyFont="1" applyFill="1" applyBorder="1" applyProtection="1">
      <alignment/>
      <protection locked="0"/>
    </xf>
    <xf numFmtId="39" fontId="2" fillId="0" borderId="15" xfId="252" applyNumberFormat="1" applyFont="1" applyFill="1" applyBorder="1" applyProtection="1">
      <alignment/>
      <protection locked="0"/>
    </xf>
    <xf numFmtId="0" fontId="6" fillId="0" borderId="0" xfId="252" applyFont="1" applyFill="1" applyAlignment="1" applyProtection="1" quotePrefix="1">
      <alignment horizontal="right"/>
      <protection/>
    </xf>
    <xf numFmtId="44" fontId="2" fillId="0" borderId="10" xfId="252" applyNumberFormat="1" applyFont="1" applyFill="1" applyBorder="1" applyProtection="1">
      <alignment/>
      <protection locked="0"/>
    </xf>
    <xf numFmtId="0" fontId="6" fillId="0" borderId="0" xfId="84" applyFont="1" applyFill="1" applyProtection="1">
      <alignment/>
      <protection/>
    </xf>
    <xf numFmtId="0" fontId="2" fillId="0" borderId="0" xfId="84" applyFont="1" applyFill="1" applyProtection="1">
      <alignment/>
      <protection hidden="1"/>
    </xf>
    <xf numFmtId="39" fontId="2" fillId="34" borderId="10" xfId="252" applyNumberFormat="1" applyFont="1" applyFill="1" applyBorder="1" applyProtection="1">
      <alignment/>
      <protection/>
    </xf>
    <xf numFmtId="39" fontId="2" fillId="35" borderId="10" xfId="252" applyNumberFormat="1" applyFont="1" applyFill="1" applyBorder="1" applyProtection="1">
      <alignment/>
      <protection/>
    </xf>
    <xf numFmtId="39" fontId="2" fillId="34" borderId="10" xfId="252" applyNumberFormat="1" applyFont="1" applyFill="1" applyBorder="1" applyProtection="1">
      <alignment/>
      <protection/>
    </xf>
    <xf numFmtId="49" fontId="0" fillId="0" borderId="0" xfId="0" applyNumberFormat="1" applyFont="1" applyFill="1" applyAlignment="1">
      <alignment/>
    </xf>
    <xf numFmtId="0" fontId="31" fillId="0" borderId="0" xfId="252" applyFont="1" applyFill="1" applyAlignment="1" applyProtection="1">
      <alignment horizontal="right"/>
      <protection locked="0"/>
    </xf>
    <xf numFmtId="0" fontId="12" fillId="0" borderId="0" xfId="252" applyFont="1" applyAlignment="1" applyProtection="1">
      <alignment horizontal="right"/>
      <protection locked="0"/>
    </xf>
    <xf numFmtId="0" fontId="2" fillId="0" borderId="0" xfId="252" applyFont="1" applyAlignment="1" applyProtection="1">
      <alignment horizontal="right"/>
      <protection locked="0"/>
    </xf>
    <xf numFmtId="49" fontId="0" fillId="0" borderId="0" xfId="0" applyNumberFormat="1" applyFont="1" applyFill="1" applyAlignment="1" applyProtection="1">
      <alignment/>
      <protection/>
    </xf>
    <xf numFmtId="43" fontId="2" fillId="0" borderId="0" xfId="42" applyFont="1" applyFill="1" applyAlignment="1" applyProtection="1">
      <alignment/>
      <protection/>
    </xf>
    <xf numFmtId="4" fontId="2" fillId="0" borderId="10" xfId="252" applyNumberFormat="1" applyFont="1" applyFill="1" applyBorder="1" applyProtection="1">
      <alignment/>
      <protection locked="0"/>
    </xf>
    <xf numFmtId="2" fontId="0" fillId="0" borderId="10" xfId="252" applyNumberFormat="1" applyFont="1" applyBorder="1" applyProtection="1">
      <alignment/>
      <protection/>
    </xf>
    <xf numFmtId="49" fontId="2" fillId="0" borderId="0" xfId="86" applyNumberFormat="1" applyProtection="1">
      <alignment/>
      <protection/>
    </xf>
    <xf numFmtId="2" fontId="2" fillId="0" borderId="0" xfId="86" applyNumberFormat="1" applyProtection="1">
      <alignment/>
      <protection/>
    </xf>
    <xf numFmtId="2" fontId="2" fillId="0" borderId="0" xfId="86" applyNumberFormat="1" applyFont="1" applyProtection="1">
      <alignment/>
      <protection/>
    </xf>
    <xf numFmtId="0" fontId="2" fillId="0" borderId="0" xfId="86" applyNumberFormat="1" applyFont="1" applyProtection="1">
      <alignment/>
      <protection/>
    </xf>
    <xf numFmtId="2" fontId="2" fillId="0" borderId="0" xfId="86" applyNumberFormat="1" applyFont="1" applyProtection="1">
      <alignment/>
      <protection/>
    </xf>
    <xf numFmtId="2" fontId="2" fillId="0" borderId="0" xfId="86" applyNumberFormat="1" applyFill="1" applyProtection="1">
      <alignment/>
      <protection/>
    </xf>
    <xf numFmtId="2" fontId="2" fillId="0" borderId="0" xfId="86" applyNumberFormat="1" applyFont="1" applyFill="1" applyProtection="1">
      <alignment/>
      <protection/>
    </xf>
    <xf numFmtId="0" fontId="75" fillId="0" borderId="0" xfId="86" applyFont="1" applyFill="1" applyAlignment="1" applyProtection="1">
      <alignment/>
      <protection/>
    </xf>
    <xf numFmtId="0" fontId="2" fillId="0" borderId="0" xfId="86" applyFont="1" applyFill="1" applyBorder="1" applyAlignment="1" applyProtection="1">
      <alignment/>
      <protection/>
    </xf>
    <xf numFmtId="0" fontId="2" fillId="0" borderId="0" xfId="252" applyFont="1" applyFill="1" applyBorder="1" applyAlignment="1" applyProtection="1">
      <alignment/>
      <protection/>
    </xf>
    <xf numFmtId="0" fontId="2" fillId="0" borderId="0" xfId="252" applyFont="1" applyBorder="1" applyAlignment="1" applyProtection="1">
      <alignment horizontal="left"/>
      <protection/>
    </xf>
    <xf numFmtId="0" fontId="2" fillId="0" borderId="0" xfId="86" applyFont="1" applyProtection="1">
      <alignment/>
      <protection/>
    </xf>
    <xf numFmtId="49" fontId="2" fillId="0" borderId="0" xfId="86" applyNumberFormat="1" applyFill="1" applyProtection="1">
      <alignment/>
      <protection/>
    </xf>
    <xf numFmtId="49" fontId="2" fillId="0" borderId="0" xfId="86" applyNumberFormat="1" applyFont="1" applyFill="1" applyProtection="1">
      <alignment/>
      <protection/>
    </xf>
    <xf numFmtId="2" fontId="2" fillId="0" borderId="0" xfId="86" applyNumberFormat="1" applyFont="1" applyFill="1" applyProtection="1">
      <alignment/>
      <protection/>
    </xf>
    <xf numFmtId="49" fontId="2" fillId="0" borderId="0" xfId="86" applyNumberFormat="1" applyFont="1" applyProtection="1">
      <alignment/>
      <protection/>
    </xf>
    <xf numFmtId="49" fontId="2" fillId="33" borderId="0" xfId="86" applyNumberFormat="1" applyFill="1" applyProtection="1">
      <alignment/>
      <protection/>
    </xf>
    <xf numFmtId="49" fontId="2" fillId="0" borderId="0" xfId="86" applyNumberFormat="1" applyFont="1" applyProtection="1">
      <alignment/>
      <protection/>
    </xf>
    <xf numFmtId="49" fontId="56" fillId="0" borderId="0" xfId="0" applyNumberFormat="1" applyFont="1" applyFill="1" applyAlignment="1" applyProtection="1">
      <alignment/>
      <protection/>
    </xf>
    <xf numFmtId="0" fontId="2" fillId="0" borderId="0" xfId="86" applyBorder="1" applyProtection="1">
      <alignment/>
      <protection locked="0"/>
    </xf>
    <xf numFmtId="0" fontId="2" fillId="0" borderId="0" xfId="252" applyNumberFormat="1" applyFont="1" applyBorder="1" applyAlignment="1" applyProtection="1">
      <alignment horizontal="left"/>
      <protection/>
    </xf>
    <xf numFmtId="0" fontId="2" fillId="0" borderId="0" xfId="86" applyFill="1" applyBorder="1" applyProtection="1">
      <alignment/>
      <protection/>
    </xf>
    <xf numFmtId="0" fontId="2" fillId="0" borderId="0" xfId="86" applyFill="1" applyBorder="1">
      <alignment/>
      <protection/>
    </xf>
    <xf numFmtId="0" fontId="2" fillId="0" borderId="0" xfId="86" applyFill="1" applyBorder="1" applyProtection="1">
      <alignment/>
      <protection locked="0"/>
    </xf>
    <xf numFmtId="0" fontId="17" fillId="0" borderId="0" xfId="86" applyFont="1" applyBorder="1">
      <alignment/>
      <protection/>
    </xf>
    <xf numFmtId="0" fontId="7" fillId="0" borderId="0" xfId="86" applyFont="1" applyBorder="1" applyProtection="1">
      <alignment/>
      <protection/>
    </xf>
    <xf numFmtId="0" fontId="78" fillId="0" borderId="0" xfId="86" applyFont="1" applyBorder="1" applyProtection="1">
      <alignment/>
      <protection/>
    </xf>
    <xf numFmtId="0" fontId="24" fillId="0" borderId="0" xfId="53" applyFont="1" applyBorder="1" applyAlignment="1" applyProtection="1">
      <alignment/>
      <protection/>
    </xf>
    <xf numFmtId="0" fontId="27" fillId="0" borderId="0" xfId="86" applyFont="1" applyBorder="1" applyProtection="1">
      <alignment/>
      <protection/>
    </xf>
    <xf numFmtId="0" fontId="76" fillId="0" borderId="0" xfId="86" applyFont="1" applyBorder="1" applyProtection="1">
      <alignment/>
      <protection/>
    </xf>
    <xf numFmtId="0" fontId="2" fillId="0" borderId="0" xfId="86" applyFont="1" applyFill="1" applyBorder="1" applyProtection="1">
      <alignment/>
      <protection locked="0"/>
    </xf>
    <xf numFmtId="0" fontId="2" fillId="0" borderId="0" xfId="86" applyBorder="1" applyProtection="1" quotePrefix="1">
      <alignment/>
      <protection locked="0"/>
    </xf>
    <xf numFmtId="43" fontId="2" fillId="0" borderId="0" xfId="42" applyFont="1" applyAlignment="1" applyProtection="1">
      <alignment/>
      <protection locked="0"/>
    </xf>
    <xf numFmtId="43" fontId="2" fillId="0" borderId="0" xfId="42" applyFont="1" applyBorder="1" applyAlignment="1" applyProtection="1">
      <alignment/>
      <protection locked="0"/>
    </xf>
    <xf numFmtId="43" fontId="2" fillId="0" borderId="13" xfId="42" applyFont="1" applyBorder="1" applyAlignment="1" applyProtection="1">
      <alignment/>
      <protection locked="0"/>
    </xf>
    <xf numFmtId="0" fontId="2" fillId="0" borderId="0" xfId="252" applyFont="1" applyBorder="1" applyAlignment="1" applyProtection="1">
      <alignment horizontal="left"/>
      <protection locked="0"/>
    </xf>
    <xf numFmtId="0" fontId="2" fillId="0" borderId="0" xfId="252" applyFont="1" applyBorder="1" applyAlignment="1" applyProtection="1">
      <alignment horizontal="left"/>
      <protection locked="0"/>
    </xf>
    <xf numFmtId="0" fontId="2" fillId="0" borderId="0" xfId="252" applyFont="1" applyBorder="1" applyAlignment="1" applyProtection="1">
      <alignment/>
      <protection/>
    </xf>
    <xf numFmtId="0" fontId="2" fillId="0" borderId="0" xfId="86" applyBorder="1" applyAlignment="1" applyProtection="1">
      <alignment/>
      <protection/>
    </xf>
    <xf numFmtId="0" fontId="2" fillId="0" borderId="0" xfId="252" applyFont="1" applyBorder="1" applyAlignment="1" applyProtection="1">
      <alignment/>
      <protection/>
    </xf>
    <xf numFmtId="0" fontId="2" fillId="0" borderId="0" xfId="252" applyFont="1" applyBorder="1" applyAlignment="1" applyProtection="1">
      <alignment horizontal="left"/>
      <protection/>
    </xf>
    <xf numFmtId="0" fontId="7" fillId="0" borderId="0" xfId="252" applyFont="1" applyBorder="1" applyAlignment="1" applyProtection="1">
      <alignment horizontal="center"/>
      <protection/>
    </xf>
    <xf numFmtId="0" fontId="6" fillId="0" borderId="0" xfId="252" applyFont="1" applyBorder="1" applyAlignment="1" applyProtection="1">
      <alignment horizontal="center"/>
      <protection/>
    </xf>
    <xf numFmtId="0" fontId="30" fillId="0" borderId="0" xfId="86" applyFont="1" applyBorder="1" applyAlignment="1" applyProtection="1">
      <alignment horizontal="center"/>
      <protection/>
    </xf>
    <xf numFmtId="0" fontId="30" fillId="0" borderId="0" xfId="252" applyFont="1" applyBorder="1" applyAlignment="1" applyProtection="1">
      <alignment horizontal="center"/>
      <protection/>
    </xf>
    <xf numFmtId="0" fontId="78" fillId="0" borderId="0" xfId="53" applyFont="1" applyBorder="1" applyAlignment="1" applyProtection="1">
      <alignment horizontal="left"/>
      <protection/>
    </xf>
    <xf numFmtId="0" fontId="78" fillId="0" borderId="0" xfId="252" applyFont="1" applyBorder="1" applyAlignment="1" applyProtection="1">
      <alignment horizontal="left"/>
      <protection/>
    </xf>
    <xf numFmtId="0" fontId="7" fillId="0" borderId="0" xfId="252" applyFont="1" applyBorder="1" applyAlignment="1" applyProtection="1">
      <alignment horizontal="left"/>
      <protection/>
    </xf>
    <xf numFmtId="0" fontId="7" fillId="0" borderId="0" xfId="86" applyFont="1" applyBorder="1" applyAlignment="1" applyProtection="1">
      <alignment horizontal="left"/>
      <protection/>
    </xf>
    <xf numFmtId="0" fontId="78" fillId="0" borderId="0" xfId="252" applyFont="1" applyBorder="1" applyAlignment="1" applyProtection="1">
      <alignment horizontal="center"/>
      <protection/>
    </xf>
    <xf numFmtId="0" fontId="6" fillId="0" borderId="0" xfId="86" applyFont="1" applyAlignment="1" applyProtection="1">
      <alignment horizontal="center"/>
      <protection/>
    </xf>
  </cellXfs>
  <cellStyles count="2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00" xfId="59"/>
    <cellStyle name="Normal 100 2" xfId="60"/>
    <cellStyle name="Normal 101" xfId="61"/>
    <cellStyle name="Normal 101 2" xfId="62"/>
    <cellStyle name="Normal 102" xfId="63"/>
    <cellStyle name="Normal 102 2" xfId="64"/>
    <cellStyle name="Normal 103" xfId="65"/>
    <cellStyle name="Normal 103 2" xfId="66"/>
    <cellStyle name="Normal 104" xfId="67"/>
    <cellStyle name="Normal 105" xfId="68"/>
    <cellStyle name="Normal 106" xfId="69"/>
    <cellStyle name="Normal 106 2" xfId="70"/>
    <cellStyle name="Normal 107" xfId="71"/>
    <cellStyle name="Normal 107 2" xfId="72"/>
    <cellStyle name="Normal 108" xfId="73"/>
    <cellStyle name="Normal 108 2" xfId="74"/>
    <cellStyle name="Normal 111" xfId="75"/>
    <cellStyle name="Normal 111 2" xfId="76"/>
    <cellStyle name="Normal 112" xfId="77"/>
    <cellStyle name="Normal 112 2" xfId="78"/>
    <cellStyle name="Normal 13" xfId="79"/>
    <cellStyle name="Normal 15" xfId="80"/>
    <cellStyle name="Normal 15 2" xfId="81"/>
    <cellStyle name="Normal 17" xfId="82"/>
    <cellStyle name="Normal 17 2" xfId="83"/>
    <cellStyle name="Normal 19" xfId="84"/>
    <cellStyle name="Normal 19 2" xfId="85"/>
    <cellStyle name="Normal 2" xfId="86"/>
    <cellStyle name="Normal 2 2" xfId="87"/>
    <cellStyle name="Normal 2 2 2" xfId="88"/>
    <cellStyle name="Normal 21" xfId="89"/>
    <cellStyle name="Normal 21 2" xfId="90"/>
    <cellStyle name="Normal 22" xfId="91"/>
    <cellStyle name="Normal 22 2" xfId="92"/>
    <cellStyle name="Normal 23" xfId="93"/>
    <cellStyle name="Normal 23 2" xfId="94"/>
    <cellStyle name="Normal 24" xfId="95"/>
    <cellStyle name="Normal 24 2" xfId="96"/>
    <cellStyle name="Normal 25" xfId="97"/>
    <cellStyle name="Normal 25 2" xfId="98"/>
    <cellStyle name="Normal 27" xfId="99"/>
    <cellStyle name="Normal 27 2" xfId="100"/>
    <cellStyle name="Normal 28" xfId="101"/>
    <cellStyle name="Normal 28 2" xfId="102"/>
    <cellStyle name="Normal 29" xfId="103"/>
    <cellStyle name="Normal 29 2" xfId="104"/>
    <cellStyle name="Normal 3" xfId="105"/>
    <cellStyle name="Normal 3 10" xfId="106"/>
    <cellStyle name="Normal 3 10 2" xfId="107"/>
    <cellStyle name="Normal 3 11" xfId="108"/>
    <cellStyle name="Normal 3 11 2" xfId="109"/>
    <cellStyle name="Normal 3 12" xfId="110"/>
    <cellStyle name="Normal 3 12 2" xfId="111"/>
    <cellStyle name="Normal 3 13" xfId="112"/>
    <cellStyle name="Normal 3 13 2" xfId="113"/>
    <cellStyle name="Normal 3 14" xfId="114"/>
    <cellStyle name="Normal 3 14 2" xfId="115"/>
    <cellStyle name="Normal 3 15" xfId="116"/>
    <cellStyle name="Normal 3 15 2" xfId="117"/>
    <cellStyle name="Normal 3 2" xfId="118"/>
    <cellStyle name="Normal 3 2 2" xfId="119"/>
    <cellStyle name="Normal 3 3" xfId="120"/>
    <cellStyle name="Normal 3 3 2" xfId="121"/>
    <cellStyle name="Normal 3 4" xfId="122"/>
    <cellStyle name="Normal 3 4 2" xfId="123"/>
    <cellStyle name="Normal 3 5" xfId="124"/>
    <cellStyle name="Normal 3 5 2" xfId="125"/>
    <cellStyle name="Normal 3 6" xfId="126"/>
    <cellStyle name="Normal 3 6 2" xfId="127"/>
    <cellStyle name="Normal 3 7" xfId="128"/>
    <cellStyle name="Normal 3 7 2" xfId="129"/>
    <cellStyle name="Normal 3 8" xfId="130"/>
    <cellStyle name="Normal 3 8 2" xfId="131"/>
    <cellStyle name="Normal 3 9" xfId="132"/>
    <cellStyle name="Normal 3 9 2" xfId="133"/>
    <cellStyle name="Normal 30" xfId="134"/>
    <cellStyle name="Normal 30 2" xfId="135"/>
    <cellStyle name="Normal 31" xfId="136"/>
    <cellStyle name="Normal 31 2" xfId="137"/>
    <cellStyle name="Normal 32" xfId="138"/>
    <cellStyle name="Normal 32 2" xfId="139"/>
    <cellStyle name="Normal 33" xfId="140"/>
    <cellStyle name="Normal 33 2" xfId="141"/>
    <cellStyle name="Normal 34" xfId="142"/>
    <cellStyle name="Normal 35" xfId="143"/>
    <cellStyle name="Normal 35 2" xfId="144"/>
    <cellStyle name="Normal 36" xfId="145"/>
    <cellStyle name="Normal 36 2" xfId="146"/>
    <cellStyle name="Normal 37" xfId="147"/>
    <cellStyle name="Normal 37 2" xfId="148"/>
    <cellStyle name="Normal 38" xfId="149"/>
    <cellStyle name="Normal 38 2" xfId="150"/>
    <cellStyle name="Normal 39" xfId="151"/>
    <cellStyle name="Normal 39 2" xfId="152"/>
    <cellStyle name="Normal 41" xfId="153"/>
    <cellStyle name="Normal 41 2" xfId="154"/>
    <cellStyle name="Normal 42" xfId="155"/>
    <cellStyle name="Normal 42 2" xfId="156"/>
    <cellStyle name="Normal 43" xfId="157"/>
    <cellStyle name="Normal 43 2" xfId="158"/>
    <cellStyle name="Normal 44" xfId="159"/>
    <cellStyle name="Normal 44 2" xfId="160"/>
    <cellStyle name="Normal 45" xfId="161"/>
    <cellStyle name="Normal 45 2" xfId="162"/>
    <cellStyle name="Normal 47" xfId="163"/>
    <cellStyle name="Normal 47 2" xfId="164"/>
    <cellStyle name="Normal 48" xfId="165"/>
    <cellStyle name="Normal 48 2" xfId="166"/>
    <cellStyle name="Normal 49" xfId="167"/>
    <cellStyle name="Normal 49 2" xfId="168"/>
    <cellStyle name="Normal 50" xfId="169"/>
    <cellStyle name="Normal 50 2" xfId="170"/>
    <cellStyle name="Normal 51" xfId="171"/>
    <cellStyle name="Normal 51 2" xfId="172"/>
    <cellStyle name="Normal 52" xfId="173"/>
    <cellStyle name="Normal 52 2" xfId="174"/>
    <cellStyle name="Normal 53" xfId="175"/>
    <cellStyle name="Normal 53 2" xfId="176"/>
    <cellStyle name="Normal 54" xfId="177"/>
    <cellStyle name="Normal 54 2" xfId="178"/>
    <cellStyle name="Normal 55" xfId="179"/>
    <cellStyle name="Normal 55 2" xfId="180"/>
    <cellStyle name="Normal 56" xfId="181"/>
    <cellStyle name="Normal 56 2" xfId="182"/>
    <cellStyle name="Normal 57" xfId="183"/>
    <cellStyle name="Normal 57 2" xfId="184"/>
    <cellStyle name="Normal 58" xfId="185"/>
    <cellStyle name="Normal 58 2" xfId="186"/>
    <cellStyle name="Normal 59" xfId="187"/>
    <cellStyle name="Normal 59 2" xfId="188"/>
    <cellStyle name="Normal 60" xfId="189"/>
    <cellStyle name="Normal 60 2" xfId="190"/>
    <cellStyle name="Normal 61" xfId="191"/>
    <cellStyle name="Normal 61 2" xfId="192"/>
    <cellStyle name="Normal 62" xfId="193"/>
    <cellStyle name="Normal 62 2" xfId="194"/>
    <cellStyle name="Normal 63" xfId="195"/>
    <cellStyle name="Normal 63 2" xfId="196"/>
    <cellStyle name="Normal 64" xfId="197"/>
    <cellStyle name="Normal 64 2" xfId="198"/>
    <cellStyle name="Normal 65" xfId="199"/>
    <cellStyle name="Normal 65 2" xfId="200"/>
    <cellStyle name="Normal 66" xfId="201"/>
    <cellStyle name="Normal 66 2" xfId="202"/>
    <cellStyle name="Normal 67" xfId="203"/>
    <cellStyle name="Normal 67 2" xfId="204"/>
    <cellStyle name="Normal 68" xfId="205"/>
    <cellStyle name="Normal 68 2" xfId="206"/>
    <cellStyle name="Normal 69" xfId="207"/>
    <cellStyle name="Normal 69 2" xfId="208"/>
    <cellStyle name="Normal 70" xfId="209"/>
    <cellStyle name="Normal 70 2" xfId="210"/>
    <cellStyle name="Normal 71" xfId="211"/>
    <cellStyle name="Normal 71 2" xfId="212"/>
    <cellStyle name="Normal 72" xfId="213"/>
    <cellStyle name="Normal 72 2" xfId="214"/>
    <cellStyle name="Normal 73" xfId="215"/>
    <cellStyle name="Normal 73 2" xfId="216"/>
    <cellStyle name="Normal 74" xfId="217"/>
    <cellStyle name="Normal 74 2" xfId="218"/>
    <cellStyle name="Normal 75" xfId="219"/>
    <cellStyle name="Normal 76" xfId="220"/>
    <cellStyle name="Normal 77" xfId="221"/>
    <cellStyle name="Normal 78" xfId="222"/>
    <cellStyle name="Normal 78 2" xfId="223"/>
    <cellStyle name="Normal 79" xfId="224"/>
    <cellStyle name="Normal 79 2" xfId="225"/>
    <cellStyle name="Normal 80" xfId="226"/>
    <cellStyle name="Normal 80 2" xfId="227"/>
    <cellStyle name="Normal 81" xfId="228"/>
    <cellStyle name="Normal 82" xfId="229"/>
    <cellStyle name="Normal 83" xfId="230"/>
    <cellStyle name="Normal 84" xfId="231"/>
    <cellStyle name="Normal 85" xfId="232"/>
    <cellStyle name="Normal 86" xfId="233"/>
    <cellStyle name="Normal 87" xfId="234"/>
    <cellStyle name="Normal 88" xfId="235"/>
    <cellStyle name="Normal 89" xfId="236"/>
    <cellStyle name="Normal 89 2" xfId="237"/>
    <cellStyle name="Normal 92" xfId="238"/>
    <cellStyle name="Normal 93" xfId="239"/>
    <cellStyle name="Normal 94" xfId="240"/>
    <cellStyle name="Normal 94 2" xfId="241"/>
    <cellStyle name="Normal 95" xfId="242"/>
    <cellStyle name="Normal 95 2" xfId="243"/>
    <cellStyle name="Normal 96" xfId="244"/>
    <cellStyle name="Normal 96 2" xfId="245"/>
    <cellStyle name="Normal 97" xfId="246"/>
    <cellStyle name="Normal 97 2" xfId="247"/>
    <cellStyle name="Normal 98" xfId="248"/>
    <cellStyle name="Normal 98 2" xfId="249"/>
    <cellStyle name="Normal 99" xfId="250"/>
    <cellStyle name="Normal 99 2" xfId="251"/>
    <cellStyle name="Normal_9900afr" xfId="252"/>
    <cellStyle name="Note" xfId="253"/>
    <cellStyle name="Output" xfId="254"/>
    <cellStyle name="Percent" xfId="255"/>
    <cellStyle name="Percent 2" xfId="256"/>
    <cellStyle name="Title" xfId="257"/>
    <cellStyle name="Total" xfId="258"/>
    <cellStyle name="Warning Text" xfId="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H593"/>
  <sheetViews>
    <sheetView showGridLines="0" tabSelected="1" zoomScale="88" zoomScaleNormal="88" zoomScaleSheetLayoutView="100" workbookViewId="0" topLeftCell="A1">
      <selection activeCell="G8" sqref="G8:I8"/>
    </sheetView>
  </sheetViews>
  <sheetFormatPr defaultColWidth="9.140625" defaultRowHeight="12.75"/>
  <cols>
    <col min="1" max="1" width="2.57421875" style="7" customWidth="1"/>
    <col min="2" max="2" width="5.140625" style="7" customWidth="1"/>
    <col min="3" max="3" width="8.8515625" style="7" customWidth="1"/>
    <col min="4" max="4" width="3.140625" style="7" customWidth="1"/>
    <col min="5" max="5" width="4.57421875" style="7" customWidth="1"/>
    <col min="6" max="6" width="22.7109375" style="7" bestFit="1" customWidth="1"/>
    <col min="7" max="8" width="4.8515625" style="7" customWidth="1"/>
    <col min="9" max="9" width="7.7109375" style="7" customWidth="1"/>
    <col min="10" max="10" width="8.00390625" style="7" customWidth="1"/>
    <col min="11" max="11" width="6.57421875" style="7" customWidth="1"/>
    <col min="12" max="12" width="8.140625" style="7" customWidth="1"/>
    <col min="13" max="13" width="3.57421875" style="7" customWidth="1"/>
    <col min="14" max="15" width="5.8515625" style="7" customWidth="1"/>
    <col min="16" max="16" width="6.00390625" style="7" customWidth="1"/>
    <col min="17" max="17" width="7.7109375" style="7" customWidth="1"/>
    <col min="18" max="18" width="1.1484375" style="7" customWidth="1"/>
    <col min="19" max="20" width="11.421875" style="7" customWidth="1"/>
    <col min="21" max="21" width="81.28125" style="7" customWidth="1"/>
    <col min="22" max="22" width="10.57421875" style="7" customWidth="1"/>
    <col min="23" max="23" width="12.7109375" style="330" hidden="1" customWidth="1"/>
    <col min="24" max="16384" width="9.140625" style="7" customWidth="1"/>
  </cols>
  <sheetData>
    <row r="1" spans="1:23" ht="15.75">
      <c r="A1" s="352" t="s">
        <v>245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48"/>
      <c r="S1" s="47"/>
      <c r="T1" s="1"/>
      <c r="U1" s="1"/>
      <c r="W1" s="330" t="s">
        <v>244</v>
      </c>
    </row>
    <row r="2" spans="1:23" ht="15.75">
      <c r="A2" s="352" t="s">
        <v>243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48"/>
      <c r="S2" s="47"/>
      <c r="T2" s="1"/>
      <c r="U2" s="1"/>
      <c r="W2" s="330" t="s">
        <v>242</v>
      </c>
    </row>
    <row r="3" spans="1:23" ht="12.75">
      <c r="A3" s="353" t="s">
        <v>2531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48"/>
      <c r="S3" s="47"/>
      <c r="T3" s="1"/>
      <c r="U3" s="1"/>
      <c r="W3" s="330" t="s">
        <v>241</v>
      </c>
    </row>
    <row r="4" spans="1:21" ht="12.7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48"/>
      <c r="S4" s="47"/>
      <c r="T4" s="1"/>
      <c r="U4" s="1"/>
    </row>
    <row r="5" spans="1:21" ht="12.75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48"/>
      <c r="S5" s="47"/>
      <c r="T5" s="1"/>
      <c r="U5" s="1"/>
    </row>
    <row r="6" spans="1:23" ht="12.75">
      <c r="A6" s="49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7"/>
      <c r="T6" s="1"/>
      <c r="U6" s="1"/>
      <c r="W6" s="330" t="s">
        <v>240</v>
      </c>
    </row>
    <row r="7" spans="1:23" ht="12.75">
      <c r="A7" s="49"/>
      <c r="B7" s="11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7"/>
      <c r="T7" s="1"/>
      <c r="U7" s="1"/>
      <c r="W7" s="330" t="s">
        <v>239</v>
      </c>
    </row>
    <row r="8" spans="1:23" ht="12.75">
      <c r="A8" s="47"/>
      <c r="B8" s="11"/>
      <c r="C8" s="48"/>
      <c r="D8" s="48"/>
      <c r="E8" s="48"/>
      <c r="F8" s="50" t="s">
        <v>237</v>
      </c>
      <c r="G8" s="346"/>
      <c r="H8" s="347"/>
      <c r="I8" s="347"/>
      <c r="J8" s="11"/>
      <c r="K8" s="11"/>
      <c r="L8" s="11"/>
      <c r="M8" s="48"/>
      <c r="N8" s="47"/>
      <c r="O8" s="47"/>
      <c r="P8" s="47"/>
      <c r="Q8" s="47"/>
      <c r="R8" s="47"/>
      <c r="S8" s="47"/>
      <c r="T8" s="1"/>
      <c r="U8" s="1"/>
      <c r="W8" s="330" t="s">
        <v>238</v>
      </c>
    </row>
    <row r="9" spans="1:23" ht="15">
      <c r="A9" s="47"/>
      <c r="B9" s="11"/>
      <c r="C9" s="47"/>
      <c r="D9" s="47"/>
      <c r="E9" s="47"/>
      <c r="F9" s="50" t="s">
        <v>234</v>
      </c>
      <c r="G9" s="331" t="s">
        <v>1975</v>
      </c>
      <c r="H9" s="198"/>
      <c r="I9" s="198"/>
      <c r="J9" s="47"/>
      <c r="K9" s="47"/>
      <c r="L9" s="47"/>
      <c r="M9" s="47"/>
      <c r="N9" s="47"/>
      <c r="O9" s="47"/>
      <c r="P9" s="47"/>
      <c r="Q9" s="47"/>
      <c r="R9" s="47"/>
      <c r="S9" s="47"/>
      <c r="T9" s="1"/>
      <c r="U9" s="1"/>
      <c r="W9" s="330" t="s">
        <v>236</v>
      </c>
    </row>
    <row r="10" spans="1:23" ht="12.75">
      <c r="A10" s="47"/>
      <c r="B10" s="11"/>
      <c r="C10" s="47"/>
      <c r="D10" s="47"/>
      <c r="E10" s="47"/>
      <c r="F10" s="50" t="s">
        <v>231</v>
      </c>
      <c r="G10" s="348" t="s">
        <v>1975</v>
      </c>
      <c r="H10" s="349"/>
      <c r="I10" s="349"/>
      <c r="J10" s="349"/>
      <c r="K10" s="349"/>
      <c r="L10" s="349"/>
      <c r="M10" s="349"/>
      <c r="N10" s="47"/>
      <c r="O10" s="47"/>
      <c r="P10" s="47"/>
      <c r="Q10" s="47"/>
      <c r="R10" s="47"/>
      <c r="S10" s="47"/>
      <c r="T10" s="1"/>
      <c r="U10" s="1"/>
      <c r="W10" s="330" t="s">
        <v>235</v>
      </c>
    </row>
    <row r="11" spans="1:21" ht="12.75">
      <c r="A11" s="47"/>
      <c r="B11" s="11"/>
      <c r="C11" s="47"/>
      <c r="D11" s="47"/>
      <c r="E11" s="47"/>
      <c r="F11" s="50"/>
      <c r="G11" s="283"/>
      <c r="H11" s="209"/>
      <c r="I11" s="209"/>
      <c r="J11" s="209"/>
      <c r="K11" s="209"/>
      <c r="L11" s="209"/>
      <c r="M11" s="209"/>
      <c r="N11" s="47"/>
      <c r="O11" s="47"/>
      <c r="P11" s="47"/>
      <c r="Q11" s="47"/>
      <c r="R11" s="47"/>
      <c r="S11" s="47"/>
      <c r="T11" s="1"/>
      <c r="U11" s="1"/>
    </row>
    <row r="12" spans="1:21" ht="12.75">
      <c r="A12" s="47"/>
      <c r="B12" s="11"/>
      <c r="C12" s="47"/>
      <c r="D12" s="47"/>
      <c r="E12" s="47"/>
      <c r="F12" s="50"/>
      <c r="G12" s="283"/>
      <c r="H12" s="209"/>
      <c r="I12" s="209"/>
      <c r="J12" s="209"/>
      <c r="K12" s="209"/>
      <c r="L12" s="209"/>
      <c r="M12" s="209"/>
      <c r="N12" s="47"/>
      <c r="O12" s="47"/>
      <c r="P12" s="47"/>
      <c r="Q12" s="47"/>
      <c r="R12" s="47"/>
      <c r="S12" s="47"/>
      <c r="T12" s="1"/>
      <c r="U12" s="1"/>
    </row>
    <row r="13" spans="1:23" ht="15">
      <c r="A13" s="47"/>
      <c r="B13" s="11"/>
      <c r="C13" s="47"/>
      <c r="D13" s="47"/>
      <c r="E13" s="47"/>
      <c r="F13" s="50"/>
      <c r="G13" s="199"/>
      <c r="H13" s="200"/>
      <c r="I13" s="200"/>
      <c r="J13" s="200"/>
      <c r="K13" s="200"/>
      <c r="L13" s="198"/>
      <c r="M13" s="198"/>
      <c r="N13" s="47"/>
      <c r="O13" s="47"/>
      <c r="P13" s="47"/>
      <c r="Q13" s="47"/>
      <c r="R13" s="47"/>
      <c r="S13" s="47"/>
      <c r="T13" s="1"/>
      <c r="U13" s="1"/>
      <c r="W13" s="330" t="s">
        <v>233</v>
      </c>
    </row>
    <row r="14" spans="1:34" ht="18">
      <c r="A14" s="259"/>
      <c r="B14" s="260"/>
      <c r="C14" s="332"/>
      <c r="D14" s="208"/>
      <c r="E14" s="208"/>
      <c r="F14" s="208"/>
      <c r="G14" s="260"/>
      <c r="H14" s="261"/>
      <c r="I14" s="261"/>
      <c r="J14" s="261"/>
      <c r="K14" s="261"/>
      <c r="L14" s="261"/>
      <c r="M14" s="261"/>
      <c r="N14" s="208"/>
      <c r="O14" s="208"/>
      <c r="P14" s="208"/>
      <c r="Q14" s="208"/>
      <c r="R14" s="208"/>
      <c r="S14" s="208"/>
      <c r="T14" s="10"/>
      <c r="U14" s="10"/>
      <c r="V14" s="333"/>
      <c r="W14" s="334" t="s">
        <v>232</v>
      </c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</row>
    <row r="15" spans="1:23" s="335" customFormat="1" ht="16.5">
      <c r="A15" s="354" t="s">
        <v>2241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201"/>
      <c r="S15" s="201"/>
      <c r="T15" s="42"/>
      <c r="U15" s="42"/>
      <c r="W15" s="330" t="s">
        <v>230</v>
      </c>
    </row>
    <row r="16" spans="1:23" ht="16.5">
      <c r="A16" s="355" t="s">
        <v>2007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47"/>
      <c r="S16" s="47"/>
      <c r="T16" s="1"/>
      <c r="U16" s="1"/>
      <c r="W16" s="330" t="s">
        <v>229</v>
      </c>
    </row>
    <row r="17" spans="1:23" ht="16.5">
      <c r="A17" s="208"/>
      <c r="B17" s="211"/>
      <c r="C17" s="212"/>
      <c r="D17" s="203"/>
      <c r="E17" s="203"/>
      <c r="F17" s="203"/>
      <c r="G17" s="203"/>
      <c r="H17" s="203"/>
      <c r="I17" s="203"/>
      <c r="J17" s="203"/>
      <c r="K17" s="204"/>
      <c r="L17" s="204"/>
      <c r="M17" s="204"/>
      <c r="N17" s="204"/>
      <c r="O17" s="204"/>
      <c r="P17" s="204"/>
      <c r="Q17" s="208"/>
      <c r="R17" s="47"/>
      <c r="S17" s="47"/>
      <c r="T17" s="1"/>
      <c r="U17" s="1"/>
      <c r="W17" s="330" t="s">
        <v>2020</v>
      </c>
    </row>
    <row r="18" spans="1:23" ht="18">
      <c r="A18" s="208"/>
      <c r="B18" s="11"/>
      <c r="C18" s="202"/>
      <c r="D18" s="195"/>
      <c r="E18" s="358" t="s">
        <v>2532</v>
      </c>
      <c r="F18" s="358"/>
      <c r="G18" s="358"/>
      <c r="H18" s="358"/>
      <c r="I18" s="358"/>
      <c r="J18" s="358"/>
      <c r="K18" s="358"/>
      <c r="L18" s="358"/>
      <c r="M18" s="358"/>
      <c r="N18" s="358"/>
      <c r="O18" s="47"/>
      <c r="P18" s="47"/>
      <c r="Q18" s="208"/>
      <c r="R18" s="47"/>
      <c r="S18" s="47"/>
      <c r="T18" s="1"/>
      <c r="U18" s="1"/>
      <c r="W18" s="330" t="s">
        <v>228</v>
      </c>
    </row>
    <row r="19" spans="1:23" ht="18">
      <c r="A19" s="208"/>
      <c r="B19" s="11"/>
      <c r="C19" s="202"/>
      <c r="D19" s="195"/>
      <c r="E19" s="359" t="s">
        <v>2533</v>
      </c>
      <c r="F19" s="359"/>
      <c r="G19" s="359"/>
      <c r="H19" s="359"/>
      <c r="I19" s="359"/>
      <c r="J19" s="359"/>
      <c r="K19" s="359"/>
      <c r="L19" s="359"/>
      <c r="M19" s="359"/>
      <c r="N19" s="359"/>
      <c r="O19" s="47"/>
      <c r="P19" s="47"/>
      <c r="Q19" s="208"/>
      <c r="R19" s="47"/>
      <c r="S19" s="47"/>
      <c r="T19" s="1"/>
      <c r="U19" s="1"/>
      <c r="W19" s="330" t="s">
        <v>227</v>
      </c>
    </row>
    <row r="20" spans="1:23" ht="18">
      <c r="A20" s="208"/>
      <c r="B20" s="11"/>
      <c r="C20" s="202"/>
      <c r="D20" s="195"/>
      <c r="E20" s="336"/>
      <c r="F20" s="203"/>
      <c r="G20" s="203"/>
      <c r="H20" s="203"/>
      <c r="I20" s="203"/>
      <c r="J20" s="203"/>
      <c r="K20" s="203"/>
      <c r="L20" s="204"/>
      <c r="M20" s="47"/>
      <c r="N20" s="47"/>
      <c r="O20" s="47"/>
      <c r="P20" s="47"/>
      <c r="Q20" s="208"/>
      <c r="R20" s="47"/>
      <c r="S20" s="47"/>
      <c r="T20" s="1"/>
      <c r="U20" s="1"/>
      <c r="W20" s="330" t="s">
        <v>226</v>
      </c>
    </row>
    <row r="21" spans="1:23" ht="14.25">
      <c r="A21" s="208"/>
      <c r="B21" s="46"/>
      <c r="C21" s="360" t="s">
        <v>1929</v>
      </c>
      <c r="D21" s="360"/>
      <c r="E21" s="360"/>
      <c r="F21" s="357" t="s">
        <v>1997</v>
      </c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208"/>
      <c r="R21" s="47"/>
      <c r="S21" s="47"/>
      <c r="T21" s="1"/>
      <c r="U21" s="1"/>
      <c r="W21" s="330" t="s">
        <v>225</v>
      </c>
    </row>
    <row r="22" spans="1:23" ht="14.25">
      <c r="A22" s="208"/>
      <c r="B22" s="205"/>
      <c r="C22" s="337"/>
      <c r="D22" s="337"/>
      <c r="E22" s="337"/>
      <c r="F22" s="356" t="s">
        <v>2240</v>
      </c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208"/>
      <c r="R22" s="47"/>
      <c r="S22" s="47"/>
      <c r="T22" s="1"/>
      <c r="U22" s="1"/>
      <c r="W22" s="330" t="s">
        <v>224</v>
      </c>
    </row>
    <row r="23" spans="1:23" ht="14.25">
      <c r="A23" s="208"/>
      <c r="B23" s="11"/>
      <c r="C23" s="268"/>
      <c r="D23" s="268"/>
      <c r="E23" s="268"/>
      <c r="F23" s="357" t="s">
        <v>1998</v>
      </c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208"/>
      <c r="R23" s="47"/>
      <c r="S23" s="47"/>
      <c r="T23" s="1"/>
      <c r="U23" s="1"/>
      <c r="W23" s="330" t="s">
        <v>223</v>
      </c>
    </row>
    <row r="24" spans="1:23" ht="14.25">
      <c r="A24" s="47"/>
      <c r="B24" s="11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47"/>
      <c r="P24" s="47"/>
      <c r="Q24" s="47"/>
      <c r="R24" s="47"/>
      <c r="S24" s="47"/>
      <c r="T24" s="1"/>
      <c r="U24" s="1"/>
      <c r="W24" s="330" t="s">
        <v>222</v>
      </c>
    </row>
    <row r="25" spans="1:23" ht="15.75">
      <c r="A25" s="203"/>
      <c r="B25" s="11"/>
      <c r="C25" s="268"/>
      <c r="D25" s="268"/>
      <c r="E25" s="268"/>
      <c r="F25" s="357" t="s">
        <v>1931</v>
      </c>
      <c r="G25" s="357"/>
      <c r="H25" s="357"/>
      <c r="I25" s="357"/>
      <c r="J25" s="357"/>
      <c r="K25" s="357"/>
      <c r="L25" s="357"/>
      <c r="M25" s="357"/>
      <c r="N25" s="357"/>
      <c r="O25" s="357"/>
      <c r="P25" s="47"/>
      <c r="Q25" s="204"/>
      <c r="R25" s="47"/>
      <c r="S25" s="47"/>
      <c r="T25" s="1"/>
      <c r="U25" s="1"/>
      <c r="W25" s="330" t="s">
        <v>221</v>
      </c>
    </row>
    <row r="26" spans="1:23" ht="15">
      <c r="A26" s="204"/>
      <c r="B26" s="11"/>
      <c r="C26" s="269"/>
      <c r="D26" s="337"/>
      <c r="E26" s="268"/>
      <c r="F26" s="357" t="s">
        <v>2239</v>
      </c>
      <c r="G26" s="357"/>
      <c r="H26" s="357"/>
      <c r="I26" s="357"/>
      <c r="J26" s="357"/>
      <c r="K26" s="357"/>
      <c r="L26" s="357"/>
      <c r="M26" s="357"/>
      <c r="N26" s="357"/>
      <c r="O26" s="357"/>
      <c r="P26" s="47"/>
      <c r="Q26" s="204"/>
      <c r="R26" s="47"/>
      <c r="S26" s="47"/>
      <c r="T26" s="1"/>
      <c r="U26" s="1"/>
      <c r="W26" s="330" t="s">
        <v>220</v>
      </c>
    </row>
    <row r="27" spans="1:23" ht="14.25">
      <c r="A27" s="47"/>
      <c r="B27" s="11"/>
      <c r="C27" s="269"/>
      <c r="D27" s="269"/>
      <c r="E27" s="269"/>
      <c r="F27" s="357" t="s">
        <v>2734</v>
      </c>
      <c r="G27" s="357"/>
      <c r="H27" s="357"/>
      <c r="I27" s="357"/>
      <c r="J27" s="357"/>
      <c r="K27" s="357"/>
      <c r="L27" s="357"/>
      <c r="M27" s="357"/>
      <c r="N27" s="357"/>
      <c r="O27" s="357"/>
      <c r="P27" s="195"/>
      <c r="Q27" s="47"/>
      <c r="R27" s="47"/>
      <c r="S27" s="47"/>
      <c r="T27" s="1"/>
      <c r="U27" s="1"/>
      <c r="W27" s="330" t="s">
        <v>219</v>
      </c>
    </row>
    <row r="28" spans="1:23" ht="12.75">
      <c r="A28" s="47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7"/>
      <c r="S28" s="47"/>
      <c r="T28" s="1"/>
      <c r="U28" s="1"/>
      <c r="W28" s="330" t="s">
        <v>218</v>
      </c>
    </row>
    <row r="29" spans="1:23" ht="12.75">
      <c r="A29" s="47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7"/>
      <c r="S29" s="47"/>
      <c r="T29" s="1"/>
      <c r="U29" s="1"/>
      <c r="W29" s="330" t="s">
        <v>217</v>
      </c>
    </row>
    <row r="30" spans="1:23" ht="12.75">
      <c r="A30" s="4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  <c r="R30" s="47"/>
      <c r="S30" s="47"/>
      <c r="T30" s="1"/>
      <c r="U30" s="1"/>
      <c r="W30" s="330" t="s">
        <v>216</v>
      </c>
    </row>
    <row r="31" spans="1:23" ht="18">
      <c r="A31" s="206"/>
      <c r="B31" s="46"/>
      <c r="C31" s="46"/>
      <c r="D31" s="46"/>
      <c r="E31" s="46"/>
      <c r="F31" s="332"/>
      <c r="G31" s="332"/>
      <c r="H31" s="332"/>
      <c r="I31" s="332"/>
      <c r="J31" s="46"/>
      <c r="K31" s="46"/>
      <c r="L31" s="46"/>
      <c r="M31" s="46"/>
      <c r="N31" s="46"/>
      <c r="O31" s="46"/>
      <c r="P31" s="46"/>
      <c r="Q31" s="47"/>
      <c r="R31" s="47"/>
      <c r="S31" s="47"/>
      <c r="T31" s="1"/>
      <c r="U31" s="1"/>
      <c r="W31" s="330" t="s">
        <v>215</v>
      </c>
    </row>
    <row r="32" spans="1:23" ht="12.75">
      <c r="A32" s="47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  <c r="R32" s="47"/>
      <c r="S32" s="47"/>
      <c r="T32" s="1"/>
      <c r="U32" s="1"/>
      <c r="W32" s="330" t="s">
        <v>214</v>
      </c>
    </row>
    <row r="33" spans="1:23" ht="12.75">
      <c r="A33" s="47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  <c r="R33" s="47"/>
      <c r="S33" s="47"/>
      <c r="T33" s="1"/>
      <c r="U33" s="1"/>
      <c r="W33" s="330" t="s">
        <v>213</v>
      </c>
    </row>
    <row r="34" spans="1:23" ht="12.75">
      <c r="A34" s="47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47"/>
      <c r="S34" s="47"/>
      <c r="T34" s="1"/>
      <c r="U34" s="1"/>
      <c r="W34" s="330" t="s">
        <v>212</v>
      </c>
    </row>
    <row r="35" spans="1:23" ht="12.75">
      <c r="A35" s="47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  <c r="R35" s="47"/>
      <c r="S35" s="47"/>
      <c r="T35" s="1"/>
      <c r="U35" s="1"/>
      <c r="W35" s="330" t="s">
        <v>211</v>
      </c>
    </row>
    <row r="36" spans="1:23" ht="12.75">
      <c r="A36" s="47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47"/>
      <c r="S36" s="47"/>
      <c r="T36" s="1"/>
      <c r="U36" s="1"/>
      <c r="W36" s="330" t="s">
        <v>210</v>
      </c>
    </row>
    <row r="37" spans="1:23" ht="18">
      <c r="A37" s="47"/>
      <c r="B37" s="11"/>
      <c r="C37" s="47"/>
      <c r="D37" s="47"/>
      <c r="E37" s="338"/>
      <c r="F37" s="206"/>
      <c r="G37" s="206"/>
      <c r="H37" s="206"/>
      <c r="I37" s="206"/>
      <c r="J37" s="206"/>
      <c r="K37" s="206"/>
      <c r="L37" s="206"/>
      <c r="M37" s="206"/>
      <c r="N37" s="206"/>
      <c r="O37" s="47"/>
      <c r="P37" s="47"/>
      <c r="Q37" s="47"/>
      <c r="R37" s="47"/>
      <c r="S37" s="47"/>
      <c r="T37" s="1"/>
      <c r="U37" s="1"/>
      <c r="W37" s="330" t="s">
        <v>209</v>
      </c>
    </row>
    <row r="38" spans="1:23" ht="12.75">
      <c r="A38" s="47"/>
      <c r="B38" s="1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1"/>
      <c r="U38" s="1"/>
      <c r="W38" s="330" t="s">
        <v>208</v>
      </c>
    </row>
    <row r="39" spans="1:23" ht="18">
      <c r="A39" s="47"/>
      <c r="B39" s="11"/>
      <c r="C39" s="207"/>
      <c r="D39" s="339"/>
      <c r="E39" s="340"/>
      <c r="F39" s="207"/>
      <c r="G39" s="207"/>
      <c r="H39" s="207"/>
      <c r="I39" s="207"/>
      <c r="J39" s="43"/>
      <c r="K39" s="43"/>
      <c r="L39" s="43"/>
      <c r="M39" s="43"/>
      <c r="N39" s="43"/>
      <c r="O39" s="40"/>
      <c r="P39" s="41"/>
      <c r="Q39" s="201"/>
      <c r="R39" s="47"/>
      <c r="S39" s="47"/>
      <c r="T39" s="1"/>
      <c r="U39" s="1"/>
      <c r="W39" s="330" t="s">
        <v>207</v>
      </c>
    </row>
    <row r="40" spans="1:23" ht="12.75">
      <c r="A40" s="47"/>
      <c r="B40" s="11"/>
      <c r="C40" s="47"/>
      <c r="D40" s="47"/>
      <c r="E40" s="47"/>
      <c r="F40" s="47"/>
      <c r="G40" s="47"/>
      <c r="H40" s="47"/>
      <c r="I40" s="47"/>
      <c r="J40" s="48"/>
      <c r="K40" s="48"/>
      <c r="L40" s="48"/>
      <c r="M40" s="48"/>
      <c r="N40" s="48"/>
      <c r="O40" s="48"/>
      <c r="P40" s="48"/>
      <c r="Q40" s="47"/>
      <c r="R40" s="47"/>
      <c r="S40" s="1"/>
      <c r="T40" s="1"/>
      <c r="U40" s="1"/>
      <c r="W40" s="330" t="s">
        <v>206</v>
      </c>
    </row>
    <row r="41" spans="1:23" ht="12.75">
      <c r="A41" s="47"/>
      <c r="B41" s="11"/>
      <c r="C41" s="47"/>
      <c r="D41" s="47"/>
      <c r="E41" s="47"/>
      <c r="F41" s="47"/>
      <c r="G41" s="47"/>
      <c r="H41" s="47"/>
      <c r="I41" s="47"/>
      <c r="J41" s="48"/>
      <c r="K41" s="48"/>
      <c r="L41" s="48"/>
      <c r="M41" s="48"/>
      <c r="N41" s="48"/>
      <c r="O41" s="48"/>
      <c r="P41" s="48"/>
      <c r="Q41" s="47"/>
      <c r="R41" s="47"/>
      <c r="S41" s="1"/>
      <c r="T41" s="1"/>
      <c r="U41" s="1"/>
      <c r="W41" s="330" t="s">
        <v>205</v>
      </c>
    </row>
    <row r="42" spans="1:23" ht="12.75">
      <c r="A42" s="47"/>
      <c r="B42" s="11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1"/>
      <c r="T42" s="1"/>
      <c r="U42" s="1"/>
      <c r="W42" s="330" t="s">
        <v>204</v>
      </c>
    </row>
    <row r="43" spans="1:23" ht="12.75">
      <c r="A43" s="1"/>
      <c r="B43" s="11"/>
      <c r="C43" s="46"/>
      <c r="D43" s="208"/>
      <c r="E43" s="50"/>
      <c r="F43" s="350"/>
      <c r="G43" s="349"/>
      <c r="H43" s="349"/>
      <c r="I43" s="349"/>
      <c r="J43" s="349"/>
      <c r="K43" s="349"/>
      <c r="L43" s="50"/>
      <c r="M43" s="351"/>
      <c r="N43" s="351"/>
      <c r="O43" s="351"/>
      <c r="P43" s="351"/>
      <c r="Q43" s="47"/>
      <c r="R43" s="47"/>
      <c r="S43" s="1"/>
      <c r="T43" s="1"/>
      <c r="U43" s="1"/>
      <c r="W43" s="330" t="s">
        <v>203</v>
      </c>
    </row>
    <row r="44" spans="1:23" ht="12.75">
      <c r="A44" s="1"/>
      <c r="B44" s="1"/>
      <c r="C44" s="46"/>
      <c r="D44" s="208"/>
      <c r="E44" s="208"/>
      <c r="F44" s="197"/>
      <c r="G44" s="209"/>
      <c r="H44" s="209"/>
      <c r="I44" s="209"/>
      <c r="J44" s="209"/>
      <c r="K44" s="209"/>
      <c r="L44" s="50"/>
      <c r="M44" s="11"/>
      <c r="N44" s="11"/>
      <c r="O44" s="11"/>
      <c r="P44" s="11"/>
      <c r="Q44" s="47"/>
      <c r="R44" s="47"/>
      <c r="S44" s="1"/>
      <c r="T44" s="1"/>
      <c r="U44" s="1"/>
      <c r="W44" s="330" t="s">
        <v>202</v>
      </c>
    </row>
    <row r="45" spans="1:23" ht="12.75">
      <c r="A45" s="1"/>
      <c r="B45" s="1"/>
      <c r="C45" s="46"/>
      <c r="D45" s="208"/>
      <c r="E45" s="210"/>
      <c r="F45" s="350"/>
      <c r="G45" s="349"/>
      <c r="H45" s="349"/>
      <c r="I45" s="349"/>
      <c r="J45" s="349"/>
      <c r="K45" s="349"/>
      <c r="L45" s="50"/>
      <c r="M45" s="11"/>
      <c r="N45" s="11"/>
      <c r="O45" s="11"/>
      <c r="P45" s="11"/>
      <c r="Q45" s="47"/>
      <c r="R45" s="47"/>
      <c r="S45" s="1"/>
      <c r="T45" s="1"/>
      <c r="U45" s="1"/>
      <c r="W45" s="330" t="s">
        <v>201</v>
      </c>
    </row>
    <row r="46" spans="1:23" ht="12.75">
      <c r="A46" s="1"/>
      <c r="B46" s="1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1"/>
      <c r="T46" s="1"/>
      <c r="U46" s="1"/>
      <c r="W46" s="330" t="s">
        <v>200</v>
      </c>
    </row>
    <row r="47" spans="1:23" ht="12.75">
      <c r="A47" s="1"/>
      <c r="B47" s="5"/>
      <c r="C47" s="1"/>
      <c r="D47" s="1"/>
      <c r="E47" s="1"/>
      <c r="F47" s="1"/>
      <c r="G47" s="1"/>
      <c r="H47" s="1"/>
      <c r="I47" s="1"/>
      <c r="J47" s="4"/>
      <c r="K47" s="4"/>
      <c r="L47" s="4"/>
      <c r="M47" s="1"/>
      <c r="N47" s="1"/>
      <c r="O47" s="1"/>
      <c r="P47" s="1"/>
      <c r="Q47" s="1"/>
      <c r="R47" s="1"/>
      <c r="S47" s="1"/>
      <c r="T47" s="1"/>
      <c r="U47" s="1"/>
      <c r="W47" s="330" t="s">
        <v>199</v>
      </c>
    </row>
    <row r="48" spans="1:23" ht="12.75">
      <c r="A48" s="1"/>
      <c r="B48" s="5"/>
      <c r="C48" s="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"/>
      <c r="S48" s="1"/>
      <c r="T48" s="1"/>
      <c r="U48" s="1"/>
      <c r="W48" s="330" t="s">
        <v>198</v>
      </c>
    </row>
    <row r="49" spans="1:23" ht="12.75">
      <c r="A49" s="1"/>
      <c r="B49" s="9"/>
      <c r="C49" s="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"/>
      <c r="S49" s="1"/>
      <c r="T49" s="1"/>
      <c r="U49" s="1"/>
      <c r="W49" s="330" t="s">
        <v>197</v>
      </c>
    </row>
    <row r="50" spans="1:23" ht="12.75">
      <c r="A50" s="1"/>
      <c r="B50" s="9"/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"/>
      <c r="S50" s="1"/>
      <c r="T50" s="1"/>
      <c r="U50" s="1"/>
      <c r="W50" s="330" t="s">
        <v>196</v>
      </c>
    </row>
    <row r="51" spans="1:23" ht="12.75">
      <c r="A51" s="1"/>
      <c r="B51" s="9"/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"/>
      <c r="S51" s="1"/>
      <c r="T51" s="2"/>
      <c r="U51" s="2"/>
      <c r="W51" s="330" t="s">
        <v>195</v>
      </c>
    </row>
    <row r="52" spans="1:23" ht="12.75">
      <c r="A52" s="1"/>
      <c r="B52" s="9"/>
      <c r="C52" s="6"/>
      <c r="D52" s="6"/>
      <c r="E52" s="6"/>
      <c r="F52" s="1"/>
      <c r="G52" s="1"/>
      <c r="H52" s="1"/>
      <c r="I52" s="1"/>
      <c r="J52" s="6"/>
      <c r="K52" s="6"/>
      <c r="L52" s="6"/>
      <c r="M52" s="6"/>
      <c r="N52" s="6"/>
      <c r="O52" s="6"/>
      <c r="P52" s="6"/>
      <c r="Q52" s="1"/>
      <c r="R52" s="1"/>
      <c r="S52" s="1"/>
      <c r="T52" s="2"/>
      <c r="U52" s="2"/>
      <c r="W52" s="330" t="s">
        <v>194</v>
      </c>
    </row>
    <row r="53" spans="1:23" ht="12.75">
      <c r="A53" s="1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/>
      <c r="U53" s="2"/>
      <c r="W53" s="330" t="s">
        <v>193</v>
      </c>
    </row>
    <row r="54" spans="1:23" ht="12.75">
      <c r="A54" s="1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"/>
      <c r="U54" s="2"/>
      <c r="W54" s="330" t="s">
        <v>192</v>
      </c>
    </row>
    <row r="55" spans="1:23" ht="12.7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W55" s="330" t="s">
        <v>1833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W56" s="330" t="s">
        <v>191</v>
      </c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W57" s="330" t="s">
        <v>190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W58" s="330" t="s">
        <v>189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W59" s="341" t="s">
        <v>188</v>
      </c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W60" s="330" t="s">
        <v>187</v>
      </c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W61" s="330" t="s">
        <v>186</v>
      </c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W62" s="330" t="s">
        <v>185</v>
      </c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W63" s="330" t="s">
        <v>184</v>
      </c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W64" s="330" t="s">
        <v>183</v>
      </c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W65" s="330" t="s">
        <v>182</v>
      </c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W66" s="330" t="s">
        <v>181</v>
      </c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W67" s="330" t="s">
        <v>180</v>
      </c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W68" s="330" t="s">
        <v>179</v>
      </c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W69" s="330" t="s">
        <v>178</v>
      </c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W70" s="330" t="s">
        <v>177</v>
      </c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W71" s="330" t="s">
        <v>176</v>
      </c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W72" s="330" t="s">
        <v>175</v>
      </c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W73" s="330" t="s">
        <v>174</v>
      </c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W74" s="330" t="s">
        <v>173</v>
      </c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W75" s="330" t="s">
        <v>172</v>
      </c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W76" s="330" t="s">
        <v>171</v>
      </c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W77" s="330" t="s">
        <v>170</v>
      </c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W78" s="330" t="s">
        <v>169</v>
      </c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W79" s="330" t="s">
        <v>168</v>
      </c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W80" s="330" t="s">
        <v>167</v>
      </c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W81" s="330" t="s">
        <v>166</v>
      </c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W82" s="330" t="s">
        <v>165</v>
      </c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W83" s="330" t="s">
        <v>164</v>
      </c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W84" s="330" t="s">
        <v>163</v>
      </c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W85" s="330" t="s">
        <v>162</v>
      </c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W86" s="330" t="s">
        <v>161</v>
      </c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W87" s="330" t="s">
        <v>160</v>
      </c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W88" s="330" t="s">
        <v>159</v>
      </c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W89" s="330" t="s">
        <v>158</v>
      </c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W90" s="330" t="s">
        <v>157</v>
      </c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W91" s="330" t="s">
        <v>156</v>
      </c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W92" s="330" t="s">
        <v>155</v>
      </c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W93" s="330" t="s">
        <v>154</v>
      </c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W94" s="330" t="s">
        <v>153</v>
      </c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W95" s="330" t="s">
        <v>152</v>
      </c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W96" s="330" t="s">
        <v>151</v>
      </c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W97" s="330" t="s">
        <v>150</v>
      </c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W98" s="330" t="s">
        <v>149</v>
      </c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W99" s="330" t="s">
        <v>148</v>
      </c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W100" s="330" t="s">
        <v>147</v>
      </c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W101" s="330" t="s">
        <v>146</v>
      </c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W102" s="330" t="s">
        <v>145</v>
      </c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W103" s="330" t="s">
        <v>144</v>
      </c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W104" s="330" t="s">
        <v>143</v>
      </c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W105" s="330" t="s">
        <v>142</v>
      </c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W106" s="330" t="s">
        <v>141</v>
      </c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W107" s="330" t="s">
        <v>140</v>
      </c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W108" s="330" t="s">
        <v>139</v>
      </c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W109" s="330" t="s">
        <v>138</v>
      </c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W110" s="330" t="s">
        <v>2106</v>
      </c>
    </row>
    <row r="111" spans="1:2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W111" s="330" t="s">
        <v>137</v>
      </c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W112" s="330" t="s">
        <v>136</v>
      </c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W113" s="330" t="s">
        <v>135</v>
      </c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W114" s="330" t="s">
        <v>134</v>
      </c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W115" s="330" t="s">
        <v>133</v>
      </c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W116" s="330" t="s">
        <v>132</v>
      </c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W117" s="330" t="s">
        <v>131</v>
      </c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W118" s="330" t="s">
        <v>130</v>
      </c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W119" s="330" t="s">
        <v>129</v>
      </c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W120" s="330" t="s">
        <v>1241</v>
      </c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W121" s="330" t="s">
        <v>128</v>
      </c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W122" s="330" t="s">
        <v>127</v>
      </c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W123" s="330" t="s">
        <v>126</v>
      </c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W124" s="330" t="s">
        <v>125</v>
      </c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W125" s="330" t="s">
        <v>124</v>
      </c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W126" s="330" t="s">
        <v>123</v>
      </c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W127" s="330" t="s">
        <v>122</v>
      </c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W128" s="330" t="s">
        <v>121</v>
      </c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W129" s="330" t="s">
        <v>120</v>
      </c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W130" s="330" t="s">
        <v>119</v>
      </c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W131" s="330" t="s">
        <v>118</v>
      </c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W132" s="330" t="s">
        <v>117</v>
      </c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W133" s="330" t="s">
        <v>116</v>
      </c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W134" s="330" t="s">
        <v>115</v>
      </c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W135" s="330" t="s">
        <v>114</v>
      </c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W136" s="330" t="s">
        <v>113</v>
      </c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W137" s="330" t="s">
        <v>112</v>
      </c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W138" s="330" t="s">
        <v>111</v>
      </c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W139" s="330" t="s">
        <v>110</v>
      </c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W140" s="330" t="s">
        <v>109</v>
      </c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W141" s="330" t="s">
        <v>108</v>
      </c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W142" s="330" t="s">
        <v>107</v>
      </c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W143" s="330" t="s">
        <v>106</v>
      </c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W144" s="330" t="s">
        <v>105</v>
      </c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W145" s="330" t="s">
        <v>104</v>
      </c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W146" s="330" t="s">
        <v>103</v>
      </c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W147" s="330" t="s">
        <v>102</v>
      </c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W148" s="330" t="s">
        <v>101</v>
      </c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W149" s="330" t="s">
        <v>100</v>
      </c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W150" s="330" t="s">
        <v>99</v>
      </c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W151" s="330" t="s">
        <v>98</v>
      </c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W152" s="330" t="s">
        <v>97</v>
      </c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W153" s="330" t="s">
        <v>96</v>
      </c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W154" s="330" t="s">
        <v>95</v>
      </c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W155" s="330" t="s">
        <v>94</v>
      </c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W156" s="330" t="s">
        <v>93</v>
      </c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W157" s="330" t="s">
        <v>92</v>
      </c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W158" s="330" t="s">
        <v>91</v>
      </c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W159" s="330" t="s">
        <v>90</v>
      </c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W160" s="330" t="s">
        <v>89</v>
      </c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W161" s="330" t="s">
        <v>88</v>
      </c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W162" s="330" t="s">
        <v>87</v>
      </c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W163" s="330" t="s">
        <v>86</v>
      </c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W164" s="330" t="s">
        <v>85</v>
      </c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W165" s="330" t="s">
        <v>84</v>
      </c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W166" s="330" t="s">
        <v>83</v>
      </c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W167" s="330" t="s">
        <v>82</v>
      </c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W168" s="330" t="s">
        <v>81</v>
      </c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W169" s="330" t="s">
        <v>80</v>
      </c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W170" s="330" t="s">
        <v>79</v>
      </c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W171" s="330" t="s">
        <v>78</v>
      </c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W172" s="330" t="s">
        <v>77</v>
      </c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W173" s="330" t="s">
        <v>76</v>
      </c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W174" s="330" t="s">
        <v>75</v>
      </c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W175" s="330" t="s">
        <v>74</v>
      </c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W176" s="330" t="s">
        <v>73</v>
      </c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W177" s="330" t="s">
        <v>72</v>
      </c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W178" s="330" t="s">
        <v>71</v>
      </c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W179" s="330" t="s">
        <v>70</v>
      </c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W180" s="330" t="s">
        <v>69</v>
      </c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W181" s="330" t="s">
        <v>68</v>
      </c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W182" s="330" t="s">
        <v>67</v>
      </c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W183" s="330" t="s">
        <v>66</v>
      </c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W184" s="330" t="s">
        <v>65</v>
      </c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W185" s="330" t="s">
        <v>64</v>
      </c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W186" s="330" t="s">
        <v>63</v>
      </c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W187" s="330" t="s">
        <v>62</v>
      </c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W188" s="330" t="s">
        <v>61</v>
      </c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W189" s="330" t="s">
        <v>60</v>
      </c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W190" s="330" t="s">
        <v>59</v>
      </c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W191" s="330" t="s">
        <v>58</v>
      </c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W192" s="330" t="s">
        <v>57</v>
      </c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W193" s="330" t="s">
        <v>56</v>
      </c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W194" s="330" t="s">
        <v>55</v>
      </c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W195" s="330" t="s">
        <v>54</v>
      </c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W196" s="330" t="s">
        <v>53</v>
      </c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W197" s="330" t="s">
        <v>52</v>
      </c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W198" s="330" t="s">
        <v>51</v>
      </c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W199" s="330" t="s">
        <v>50</v>
      </c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W200" s="330" t="s">
        <v>49</v>
      </c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W201" s="330" t="s">
        <v>48</v>
      </c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W202" s="330" t="s">
        <v>47</v>
      </c>
    </row>
    <row r="203" spans="1:2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W203" s="330" t="s">
        <v>46</v>
      </c>
    </row>
    <row r="204" spans="1:2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W204" s="330" t="s">
        <v>45</v>
      </c>
    </row>
    <row r="205" spans="1:2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W205" s="330" t="s">
        <v>44</v>
      </c>
    </row>
    <row r="206" spans="1:2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W206" s="330" t="s">
        <v>43</v>
      </c>
    </row>
    <row r="207" spans="1:2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W207" s="330" t="s">
        <v>42</v>
      </c>
    </row>
    <row r="208" spans="1:2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W208" s="330" t="s">
        <v>41</v>
      </c>
    </row>
    <row r="209" spans="1:2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W209" s="330" t="s">
        <v>40</v>
      </c>
    </row>
    <row r="210" spans="1:2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W210" s="330" t="s">
        <v>39</v>
      </c>
    </row>
    <row r="211" spans="1:2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W211" s="330" t="s">
        <v>38</v>
      </c>
    </row>
    <row r="212" spans="1:2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W212" s="330" t="s">
        <v>37</v>
      </c>
    </row>
    <row r="213" spans="1:2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W213" s="330" t="s">
        <v>36</v>
      </c>
    </row>
    <row r="214" spans="1:2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W214" s="330" t="s">
        <v>35</v>
      </c>
    </row>
    <row r="215" spans="1:2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W215" s="330" t="s">
        <v>34</v>
      </c>
    </row>
    <row r="216" spans="1:2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W216" s="330" t="s">
        <v>33</v>
      </c>
    </row>
    <row r="217" spans="1:2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W217" s="330" t="s">
        <v>32</v>
      </c>
    </row>
    <row r="218" spans="1:2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W218" s="330" t="s">
        <v>31</v>
      </c>
    </row>
    <row r="219" spans="1:2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W219" s="330" t="s">
        <v>30</v>
      </c>
    </row>
    <row r="220" spans="1:2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W220" s="330" t="s">
        <v>29</v>
      </c>
    </row>
    <row r="221" spans="1:2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W221" s="330" t="s">
        <v>28</v>
      </c>
    </row>
    <row r="222" spans="1:2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W222" s="330" t="s">
        <v>27</v>
      </c>
    </row>
    <row r="223" spans="1:2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W223" s="330" t="s">
        <v>26</v>
      </c>
    </row>
    <row r="224" spans="1:2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W224" s="330" t="s">
        <v>25</v>
      </c>
    </row>
    <row r="225" spans="1:2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W225" s="330" t="s">
        <v>24</v>
      </c>
    </row>
    <row r="226" spans="1:2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W226" s="330" t="s">
        <v>23</v>
      </c>
    </row>
    <row r="227" spans="1:2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W227" s="330" t="s">
        <v>22</v>
      </c>
    </row>
    <row r="228" spans="1:2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W228" s="330" t="s">
        <v>21</v>
      </c>
    </row>
    <row r="229" spans="1:2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W229" s="330" t="s">
        <v>20</v>
      </c>
    </row>
    <row r="230" spans="1:2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W230" s="330" t="s">
        <v>19</v>
      </c>
    </row>
    <row r="231" spans="1:2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W231" s="330" t="s">
        <v>18</v>
      </c>
    </row>
    <row r="232" spans="1:2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W232" s="330" t="s">
        <v>17</v>
      </c>
    </row>
    <row r="233" spans="1:2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W233" s="330" t="s">
        <v>16</v>
      </c>
    </row>
    <row r="234" spans="1:2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W234" s="330" t="s">
        <v>15</v>
      </c>
    </row>
    <row r="235" spans="1:2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W235" s="330" t="s">
        <v>14</v>
      </c>
    </row>
    <row r="236" spans="1:2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W236" s="330" t="s">
        <v>13</v>
      </c>
    </row>
    <row r="237" spans="1:2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W237" s="330" t="s">
        <v>12</v>
      </c>
    </row>
    <row r="238" spans="1:2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W238" s="330" t="s">
        <v>11</v>
      </c>
    </row>
    <row r="239" spans="1:2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W239" s="330" t="s">
        <v>10</v>
      </c>
    </row>
    <row r="240" spans="1:2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W240" s="330" t="s">
        <v>9</v>
      </c>
    </row>
    <row r="241" spans="1:2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W241" s="330" t="s">
        <v>8</v>
      </c>
    </row>
    <row r="242" spans="1:2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W242" s="330" t="s">
        <v>7</v>
      </c>
    </row>
    <row r="243" spans="1:2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W243" s="330" t="s">
        <v>6</v>
      </c>
    </row>
    <row r="244" spans="1:2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W244" s="330" t="s">
        <v>5</v>
      </c>
    </row>
    <row r="245" spans="1:2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W245" s="330" t="s">
        <v>4</v>
      </c>
    </row>
    <row r="246" spans="1:2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W246" s="330" t="s">
        <v>3</v>
      </c>
    </row>
    <row r="247" spans="1:2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W247" s="330" t="s">
        <v>2</v>
      </c>
    </row>
    <row r="248" spans="1:2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W248" s="330" t="s">
        <v>1</v>
      </c>
    </row>
    <row r="249" spans="1:2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W249" s="330" t="s">
        <v>0</v>
      </c>
    </row>
    <row r="250" spans="1:2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W250" s="330" t="s">
        <v>5</v>
      </c>
    </row>
    <row r="251" spans="1:2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W251" s="330" t="s">
        <v>4</v>
      </c>
    </row>
    <row r="252" spans="1:2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W252" s="330" t="s">
        <v>3</v>
      </c>
    </row>
    <row r="253" spans="1:2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W253" s="330" t="s">
        <v>2</v>
      </c>
    </row>
    <row r="254" spans="1:2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W254" s="330" t="s">
        <v>1</v>
      </c>
    </row>
    <row r="255" spans="1:2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W255" s="330" t="s">
        <v>0</v>
      </c>
    </row>
    <row r="256" spans="1:2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W500" s="342"/>
    </row>
    <row r="501" spans="1:2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W501" s="342"/>
    </row>
    <row r="502" spans="1:2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W502" s="342"/>
    </row>
    <row r="503" spans="1:2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W503" s="342"/>
    </row>
    <row r="504" spans="1:2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W504" s="342"/>
    </row>
    <row r="505" spans="1:2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W505" s="342"/>
    </row>
    <row r="506" spans="1:2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W506" s="342"/>
    </row>
    <row r="507" spans="1:2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W507" s="342"/>
    </row>
    <row r="508" spans="1:2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W508" s="342"/>
    </row>
    <row r="509" spans="1:2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W509" s="342"/>
    </row>
    <row r="510" spans="1:2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W510" s="342"/>
    </row>
    <row r="511" spans="1:2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W511" s="342"/>
    </row>
    <row r="512" spans="1:2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W512" s="342"/>
    </row>
    <row r="513" spans="1:2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W513" s="342"/>
    </row>
    <row r="514" spans="1:2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W514" s="342"/>
    </row>
    <row r="515" spans="1:2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W515" s="342"/>
    </row>
    <row r="516" spans="1:2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W516" s="342"/>
    </row>
    <row r="517" spans="1:2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W517" s="342"/>
    </row>
    <row r="518" spans="1:2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W518" s="342"/>
    </row>
    <row r="519" spans="1:2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W519" s="342"/>
    </row>
    <row r="520" spans="1:2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W520" s="342"/>
    </row>
    <row r="521" spans="1:2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W521" s="342"/>
    </row>
    <row r="522" spans="1:2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W522" s="342"/>
    </row>
    <row r="523" spans="1:2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220"/>
    </row>
    <row r="524" spans="1:2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220"/>
    </row>
    <row r="525" spans="1:2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220"/>
    </row>
    <row r="526" spans="1:2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220"/>
    </row>
    <row r="527" spans="1:2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220"/>
    </row>
    <row r="528" spans="1:2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220"/>
    </row>
    <row r="529" spans="1:2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220"/>
    </row>
    <row r="530" spans="1:2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220"/>
    </row>
    <row r="531" spans="1:2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220"/>
    </row>
    <row r="532" spans="1:2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220"/>
    </row>
    <row r="533" spans="1:2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220"/>
    </row>
    <row r="534" spans="1:2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220"/>
    </row>
    <row r="535" spans="1:2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220"/>
    </row>
    <row r="536" spans="1:2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220"/>
    </row>
    <row r="537" spans="1:2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220"/>
    </row>
    <row r="538" spans="1:2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220"/>
    </row>
    <row r="539" spans="1:2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220"/>
    </row>
    <row r="540" spans="1:2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220"/>
    </row>
    <row r="541" spans="1:2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220"/>
    </row>
    <row r="542" spans="1:2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220"/>
    </row>
    <row r="543" spans="1:2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220"/>
    </row>
    <row r="544" spans="1:2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220"/>
    </row>
    <row r="545" spans="1:2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220"/>
    </row>
    <row r="546" spans="1:2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220"/>
    </row>
    <row r="547" spans="1:2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220"/>
    </row>
    <row r="548" spans="1:2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220"/>
    </row>
    <row r="549" spans="1:2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220"/>
    </row>
    <row r="550" spans="1:2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220"/>
    </row>
    <row r="551" spans="1:2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220"/>
    </row>
    <row r="552" spans="1:2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220"/>
    </row>
    <row r="553" spans="1:2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220"/>
    </row>
    <row r="554" spans="1:2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220"/>
    </row>
    <row r="555" spans="1:2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220"/>
    </row>
    <row r="556" spans="1:2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220"/>
    </row>
    <row r="557" spans="1:2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220"/>
    </row>
    <row r="558" spans="1:2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220"/>
    </row>
    <row r="559" spans="1:2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220"/>
    </row>
    <row r="560" spans="1:2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220"/>
    </row>
    <row r="561" spans="1:2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220"/>
    </row>
    <row r="562" spans="1:2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220"/>
    </row>
    <row r="563" spans="1:2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220"/>
    </row>
    <row r="564" spans="1:2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220"/>
    </row>
    <row r="565" spans="1:2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220"/>
    </row>
    <row r="566" spans="1:2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220"/>
    </row>
    <row r="567" spans="1:2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220"/>
    </row>
    <row r="568" spans="1:2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220"/>
    </row>
    <row r="569" spans="1:2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220"/>
    </row>
    <row r="570" spans="1:2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220"/>
    </row>
    <row r="571" spans="1:2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220"/>
    </row>
    <row r="572" spans="1:2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220"/>
    </row>
    <row r="573" spans="1:2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220"/>
    </row>
    <row r="574" spans="1:2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220"/>
    </row>
    <row r="575" spans="1:2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220"/>
    </row>
    <row r="576" spans="1:2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220"/>
    </row>
    <row r="577" spans="1:2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220"/>
    </row>
    <row r="578" spans="1:2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220"/>
    </row>
    <row r="579" spans="1:2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220"/>
    </row>
    <row r="580" spans="1:2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220"/>
    </row>
    <row r="581" spans="1:2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220"/>
    </row>
    <row r="582" spans="1:2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220"/>
    </row>
    <row r="583" spans="1:2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220"/>
    </row>
    <row r="584" spans="1:2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220"/>
    </row>
    <row r="585" spans="1:2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220"/>
    </row>
    <row r="586" spans="1:2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220"/>
    </row>
    <row r="587" spans="1:2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220"/>
    </row>
    <row r="588" spans="1:2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220"/>
    </row>
    <row r="589" spans="1:2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220"/>
    </row>
    <row r="590" spans="1:2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220"/>
    </row>
    <row r="591" spans="1:23" ht="12.75">
      <c r="A591" s="1"/>
      <c r="B591" s="1"/>
      <c r="S591" s="1"/>
      <c r="T591" s="1"/>
      <c r="U591" s="1"/>
      <c r="V591" s="1"/>
      <c r="W591" s="220"/>
    </row>
    <row r="592" spans="1:23" ht="12.75">
      <c r="A592" s="1"/>
      <c r="S592" s="1"/>
      <c r="T592" s="1"/>
      <c r="U592" s="1"/>
      <c r="V592" s="1"/>
      <c r="W592" s="220"/>
    </row>
    <row r="593" spans="1:22" ht="12.75">
      <c r="A593" s="1"/>
      <c r="S593" s="1"/>
      <c r="T593" s="1"/>
      <c r="U593" s="1"/>
      <c r="V593" s="1"/>
    </row>
  </sheetData>
  <sheetProtection/>
  <mergeCells count="19">
    <mergeCell ref="F22:P22"/>
    <mergeCell ref="F23:P23"/>
    <mergeCell ref="F25:O25"/>
    <mergeCell ref="F26:O26"/>
    <mergeCell ref="F27:O27"/>
    <mergeCell ref="E18:N18"/>
    <mergeCell ref="E19:N19"/>
    <mergeCell ref="C21:E21"/>
    <mergeCell ref="F21:P21"/>
    <mergeCell ref="G8:I8"/>
    <mergeCell ref="G10:M10"/>
    <mergeCell ref="F45:K45"/>
    <mergeCell ref="M43:P43"/>
    <mergeCell ref="F43:K43"/>
    <mergeCell ref="A1:Q1"/>
    <mergeCell ref="A2:Q2"/>
    <mergeCell ref="A3:Q3"/>
    <mergeCell ref="A15:Q15"/>
    <mergeCell ref="A16:Q16"/>
  </mergeCells>
  <dataValidations count="1">
    <dataValidation type="list" allowBlank="1" showDropDown="1" showInputMessage="1" showErrorMessage="1" errorTitle="Invalid Codistsch" error="Invalid Codistsch&#10;&#10;Remember, codistsch must be in xx-xxxx-000 format." sqref="G8:I8">
      <formula1>$W$1:$W$263</formula1>
    </dataValidation>
  </dataValidations>
  <printOptions horizontalCentered="1"/>
  <pageMargins left="0.65" right="0.45" top="1.5" bottom="0.5" header="0.5" footer="0.5"/>
  <pageSetup fitToHeight="111" fitToWidth="1" horizontalDpi="600" verticalDpi="600" orientation="portrait" scale="82" r:id="rId3"/>
  <headerFooter alignWithMargins="0">
    <oddHeader>&amp;R&amp;8NDE 03-036
Due Date  11/1/2017
Revised 7/17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1"/>
  <dimension ref="A1:AG94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8.140625" style="19" customWidth="1"/>
    <col min="2" max="2" width="7.28125" style="19" customWidth="1"/>
    <col min="3" max="3" width="51.8515625" style="19" customWidth="1"/>
    <col min="4" max="4" width="19.7109375" style="19" customWidth="1"/>
    <col min="5" max="5" width="7.7109375" style="19" customWidth="1"/>
    <col min="6" max="6" width="16.28125" style="19" customWidth="1"/>
    <col min="7" max="13" width="14.7109375" style="19" customWidth="1"/>
    <col min="14" max="14" width="47.57421875" style="19" customWidth="1"/>
    <col min="15" max="24" width="14.7109375" style="19" customWidth="1"/>
    <col min="25" max="25" width="35.57421875" style="19" customWidth="1"/>
    <col min="26" max="26" width="60.8515625" style="19" customWidth="1"/>
    <col min="27" max="29" width="14.7109375" style="19" customWidth="1"/>
    <col min="30" max="30" width="11.140625" style="19" customWidth="1"/>
    <col min="31" max="32" width="14.7109375" style="19" customWidth="1"/>
    <col min="33" max="33" width="96.57421875" style="19" customWidth="1"/>
    <col min="34" max="16384" width="9.140625" style="19" customWidth="1"/>
  </cols>
  <sheetData>
    <row r="1" spans="1:33" ht="12.75">
      <c r="A1" s="104"/>
      <c r="B1" s="105"/>
      <c r="C1" s="104"/>
      <c r="D1" s="106"/>
      <c r="E1" s="107" t="s">
        <v>332</v>
      </c>
      <c r="F1" s="108">
        <f>'Data Page'!G8</f>
        <v>0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12.75">
      <c r="A2" s="104"/>
      <c r="B2" s="105"/>
      <c r="C2" s="104"/>
      <c r="D2" s="106"/>
      <c r="E2" s="107"/>
      <c r="F2" s="10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2.75">
      <c r="A3" s="172" t="s">
        <v>441</v>
      </c>
      <c r="B3" s="109"/>
      <c r="C3" s="109"/>
      <c r="D3" s="110"/>
      <c r="E3" s="109"/>
      <c r="F3" s="111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12.75">
      <c r="A4" s="104"/>
      <c r="B4" s="105"/>
      <c r="C4" s="104"/>
      <c r="D4" s="106"/>
      <c r="E4" s="107"/>
      <c r="F4" s="23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2.75">
      <c r="A5" s="112">
        <v>1000</v>
      </c>
      <c r="B5" s="105"/>
      <c r="C5" s="112" t="s">
        <v>2420</v>
      </c>
      <c r="D5" s="113" t="s">
        <v>501</v>
      </c>
      <c r="E5" s="107"/>
      <c r="F5" s="129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2.75">
      <c r="A6" s="84"/>
      <c r="B6" s="140">
        <v>1110</v>
      </c>
      <c r="C6" s="84" t="s">
        <v>330</v>
      </c>
      <c r="D6" s="53"/>
      <c r="E6" s="139">
        <v>1110</v>
      </c>
      <c r="F6" s="15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.75">
      <c r="A7" s="84"/>
      <c r="B7" s="140">
        <v>1111</v>
      </c>
      <c r="C7" s="84" t="s">
        <v>329</v>
      </c>
      <c r="D7" s="53"/>
      <c r="E7" s="139">
        <v>1111</v>
      </c>
      <c r="F7" s="1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2.75">
      <c r="A8" s="84"/>
      <c r="B8" s="140">
        <v>1115</v>
      </c>
      <c r="C8" s="84" t="s">
        <v>484</v>
      </c>
      <c r="D8" s="53"/>
      <c r="E8" s="139">
        <v>1115</v>
      </c>
      <c r="F8" s="15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2.75">
      <c r="A9" s="84"/>
      <c r="B9" s="140">
        <v>1410</v>
      </c>
      <c r="C9" s="84" t="s">
        <v>314</v>
      </c>
      <c r="D9" s="53"/>
      <c r="E9" s="139">
        <v>1410</v>
      </c>
      <c r="F9" s="15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2.75">
      <c r="A10" s="84"/>
      <c r="B10" s="140">
        <v>1990</v>
      </c>
      <c r="C10" s="84" t="s">
        <v>308</v>
      </c>
      <c r="D10" s="53"/>
      <c r="E10" s="139">
        <v>1990</v>
      </c>
      <c r="F10" s="15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239" customFormat="1" ht="12.75">
      <c r="A11" s="66"/>
      <c r="B11" s="80">
        <v>1000</v>
      </c>
      <c r="C11" s="81" t="s">
        <v>2429</v>
      </c>
      <c r="D11" s="82"/>
      <c r="E11" s="136">
        <v>1000</v>
      </c>
      <c r="F11" s="227">
        <f>SUM(F6:F10)</f>
        <v>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12.75">
      <c r="A12" s="84"/>
      <c r="B12" s="140"/>
      <c r="C12" s="66" t="s">
        <v>2448</v>
      </c>
      <c r="D12" s="53"/>
      <c r="E12" s="139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2.75">
      <c r="A13" s="84"/>
      <c r="B13" s="140"/>
      <c r="C13" s="84"/>
      <c r="D13" s="53"/>
      <c r="E13" s="139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2.75">
      <c r="A14" s="66">
        <v>3000</v>
      </c>
      <c r="B14" s="140"/>
      <c r="C14" s="66" t="s">
        <v>2437</v>
      </c>
      <c r="D14" s="68" t="s">
        <v>501</v>
      </c>
      <c r="E14" s="139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2.75">
      <c r="A15" s="84"/>
      <c r="B15" s="140">
        <v>3130</v>
      </c>
      <c r="C15" s="84" t="s">
        <v>297</v>
      </c>
      <c r="D15" s="53"/>
      <c r="E15" s="139">
        <v>3130</v>
      </c>
      <c r="F15" s="15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.75">
      <c r="A16" s="84"/>
      <c r="B16" s="140">
        <v>3131</v>
      </c>
      <c r="C16" s="84" t="s">
        <v>296</v>
      </c>
      <c r="D16" s="53"/>
      <c r="E16" s="139">
        <v>3131</v>
      </c>
      <c r="F16" s="1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2.75">
      <c r="A17" s="84"/>
      <c r="B17" s="140">
        <v>3132</v>
      </c>
      <c r="C17" s="51" t="s">
        <v>2586</v>
      </c>
      <c r="D17" s="53"/>
      <c r="E17" s="139">
        <v>3132</v>
      </c>
      <c r="F17" s="1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2.75">
      <c r="A18" s="84"/>
      <c r="B18" s="75">
        <v>3133</v>
      </c>
      <c r="C18" s="51" t="s">
        <v>1785</v>
      </c>
      <c r="D18" s="53"/>
      <c r="E18" s="54">
        <v>3133</v>
      </c>
      <c r="F18" s="15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.75">
      <c r="A19" s="84"/>
      <c r="B19" s="140">
        <v>3180</v>
      </c>
      <c r="C19" s="84" t="s">
        <v>291</v>
      </c>
      <c r="D19" s="53"/>
      <c r="E19" s="139">
        <v>3180</v>
      </c>
      <c r="F19" s="15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.75">
      <c r="A20" s="84"/>
      <c r="B20" s="140">
        <v>3300</v>
      </c>
      <c r="C20" s="84" t="s">
        <v>289</v>
      </c>
      <c r="D20" s="53"/>
      <c r="E20" s="139">
        <v>3300</v>
      </c>
      <c r="F20" s="300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2.75">
      <c r="A21" s="84"/>
      <c r="B21" s="140">
        <v>3500</v>
      </c>
      <c r="C21" s="84" t="s">
        <v>503</v>
      </c>
      <c r="D21" s="53"/>
      <c r="E21" s="139">
        <v>3500</v>
      </c>
      <c r="F21" s="1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2.75">
      <c r="A22" s="84"/>
      <c r="B22" s="140">
        <v>3990</v>
      </c>
      <c r="C22" s="84" t="s">
        <v>284</v>
      </c>
      <c r="D22" s="53"/>
      <c r="E22" s="139">
        <v>3990</v>
      </c>
      <c r="F22" s="15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239" customFormat="1" ht="12.75">
      <c r="A23" s="66"/>
      <c r="B23" s="80">
        <v>3000</v>
      </c>
      <c r="C23" s="81" t="s">
        <v>2439</v>
      </c>
      <c r="D23" s="82"/>
      <c r="E23" s="136">
        <v>3000</v>
      </c>
      <c r="F23" s="227">
        <f>SUM(F15:F22)</f>
        <v>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12.75">
      <c r="A24" s="84"/>
      <c r="B24" s="140"/>
      <c r="C24" s="66" t="s">
        <v>2450</v>
      </c>
      <c r="D24" s="53"/>
      <c r="E24" s="139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2.75">
      <c r="A25" s="84"/>
      <c r="B25" s="140"/>
      <c r="C25" s="84"/>
      <c r="D25" s="53"/>
      <c r="E25" s="139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.75">
      <c r="A26" s="66">
        <v>4000</v>
      </c>
      <c r="B26" s="140"/>
      <c r="C26" s="66" t="s">
        <v>2441</v>
      </c>
      <c r="D26" s="68" t="s">
        <v>501</v>
      </c>
      <c r="E26" s="139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2.75">
      <c r="A27" s="66"/>
      <c r="B27" s="145">
        <v>4410</v>
      </c>
      <c r="C27" s="88" t="s">
        <v>279</v>
      </c>
      <c r="D27" s="88"/>
      <c r="E27" s="147">
        <v>4410</v>
      </c>
      <c r="F27" s="15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2.75">
      <c r="A28" s="66"/>
      <c r="B28" s="145">
        <v>4500</v>
      </c>
      <c r="C28" s="84" t="s">
        <v>274</v>
      </c>
      <c r="D28" s="88"/>
      <c r="E28" s="147">
        <v>4500</v>
      </c>
      <c r="F28" s="1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2.75">
      <c r="A29" s="84"/>
      <c r="B29" s="140">
        <v>4930</v>
      </c>
      <c r="C29" s="84" t="s">
        <v>502</v>
      </c>
      <c r="D29" s="263"/>
      <c r="E29" s="139">
        <v>4930</v>
      </c>
      <c r="F29" s="1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2.75">
      <c r="A30" s="84"/>
      <c r="B30" s="140">
        <v>4990</v>
      </c>
      <c r="C30" s="84" t="s">
        <v>262</v>
      </c>
      <c r="D30" s="53"/>
      <c r="E30" s="139">
        <v>4990</v>
      </c>
      <c r="F30" s="1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239" customFormat="1" ht="12.75">
      <c r="A31" s="66"/>
      <c r="B31" s="80">
        <v>4000</v>
      </c>
      <c r="C31" s="81" t="s">
        <v>2453</v>
      </c>
      <c r="D31" s="82"/>
      <c r="E31" s="136">
        <v>4000</v>
      </c>
      <c r="F31" s="227">
        <f>SUM(F27:F30)</f>
        <v>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2.75">
      <c r="A32" s="84"/>
      <c r="B32" s="70"/>
      <c r="C32" s="81" t="s">
        <v>2454</v>
      </c>
      <c r="D32" s="72"/>
      <c r="E32" s="87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12.75">
      <c r="A33" s="84"/>
      <c r="B33" s="70"/>
      <c r="C33" s="81"/>
      <c r="D33" s="72"/>
      <c r="E33" s="87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12.75">
      <c r="A34" s="66">
        <v>5000</v>
      </c>
      <c r="B34" s="140"/>
      <c r="C34" s="66" t="s">
        <v>2422</v>
      </c>
      <c r="D34" s="68" t="s">
        <v>501</v>
      </c>
      <c r="E34" s="139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2.75">
      <c r="A35" s="84"/>
      <c r="B35" s="140">
        <v>5100</v>
      </c>
      <c r="C35" s="84" t="s">
        <v>500</v>
      </c>
      <c r="D35" s="53"/>
      <c r="E35" s="139">
        <v>5100</v>
      </c>
      <c r="F35" s="1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2.75">
      <c r="A36" s="84"/>
      <c r="B36" s="140">
        <v>5200</v>
      </c>
      <c r="C36" s="84" t="s">
        <v>255</v>
      </c>
      <c r="D36" s="53"/>
      <c r="E36" s="139">
        <v>5200</v>
      </c>
      <c r="F36" s="1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2.75">
      <c r="A37" s="84"/>
      <c r="B37" s="140">
        <v>5400</v>
      </c>
      <c r="C37" s="84" t="s">
        <v>253</v>
      </c>
      <c r="D37" s="53"/>
      <c r="E37" s="139">
        <v>5400</v>
      </c>
      <c r="F37" s="1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2.75">
      <c r="A38" s="84"/>
      <c r="B38" s="145">
        <v>5610</v>
      </c>
      <c r="C38" s="88" t="s">
        <v>438</v>
      </c>
      <c r="D38" s="62"/>
      <c r="E38" s="147">
        <v>5610</v>
      </c>
      <c r="F38" s="15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2.75">
      <c r="A39" s="84"/>
      <c r="B39" s="140">
        <v>5690</v>
      </c>
      <c r="C39" s="84" t="s">
        <v>249</v>
      </c>
      <c r="D39" s="53"/>
      <c r="E39" s="139">
        <v>5690</v>
      </c>
      <c r="F39" s="1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s="239" customFormat="1" ht="12.75">
      <c r="A40" s="66"/>
      <c r="B40" s="80">
        <v>5000</v>
      </c>
      <c r="C40" s="81" t="s">
        <v>2431</v>
      </c>
      <c r="D40" s="82"/>
      <c r="E40" s="136">
        <v>5000</v>
      </c>
      <c r="F40" s="227">
        <f>SUM(F35:F39)</f>
        <v>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ht="12.75">
      <c r="A41" s="84"/>
      <c r="B41" s="140"/>
      <c r="C41" s="66" t="s">
        <v>2451</v>
      </c>
      <c r="D41" s="53"/>
      <c r="E41" s="139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3.5" thickBot="1">
      <c r="A42" s="84"/>
      <c r="B42" s="140"/>
      <c r="C42" s="84"/>
      <c r="D42" s="53"/>
      <c r="E42" s="139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3.5" thickBot="1">
      <c r="A43" s="84"/>
      <c r="B43" s="80">
        <v>10000</v>
      </c>
      <c r="C43" s="81" t="s">
        <v>499</v>
      </c>
      <c r="D43" s="72"/>
      <c r="E43" s="136">
        <v>10000</v>
      </c>
      <c r="F43" s="179">
        <f>F11+F23+F31+F40</f>
        <v>0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2.75">
      <c r="A44" s="84"/>
      <c r="B44" s="140"/>
      <c r="C44" s="81" t="s">
        <v>467</v>
      </c>
      <c r="D44" s="53"/>
      <c r="E44" s="139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12.75">
      <c r="A45" s="84"/>
      <c r="B45" s="140"/>
      <c r="C45" s="84"/>
      <c r="D45" s="53"/>
      <c r="E45" s="139"/>
      <c r="F45" s="1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ht="12.75">
      <c r="A46" s="270" t="s">
        <v>436</v>
      </c>
      <c r="B46" s="142"/>
      <c r="C46" s="142"/>
      <c r="D46" s="143"/>
      <c r="E46" s="142"/>
      <c r="F46" s="144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ht="12.75">
      <c r="A47" s="84"/>
      <c r="B47" s="140"/>
      <c r="C47" s="84"/>
      <c r="D47" s="53"/>
      <c r="E47" s="139"/>
      <c r="F47" s="1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ht="12.75">
      <c r="A48" s="66">
        <v>2150</v>
      </c>
      <c r="B48" s="140"/>
      <c r="C48" s="66" t="s">
        <v>2455</v>
      </c>
      <c r="D48" s="68" t="s">
        <v>498</v>
      </c>
      <c r="E48" s="139"/>
      <c r="F48" s="1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ht="12.75">
      <c r="A49" s="84"/>
      <c r="B49" s="140">
        <v>300</v>
      </c>
      <c r="C49" s="84" t="s">
        <v>364</v>
      </c>
      <c r="D49" s="53"/>
      <c r="E49" s="139">
        <v>300</v>
      </c>
      <c r="F49" s="15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ht="12.75">
      <c r="A50" s="84"/>
      <c r="B50" s="140">
        <v>500</v>
      </c>
      <c r="C50" s="84" t="s">
        <v>492</v>
      </c>
      <c r="D50" s="53"/>
      <c r="E50" s="139">
        <v>500</v>
      </c>
      <c r="F50" s="15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ht="12.75">
      <c r="A51" s="84"/>
      <c r="B51" s="140">
        <v>510</v>
      </c>
      <c r="C51" s="84" t="s">
        <v>497</v>
      </c>
      <c r="D51" s="53"/>
      <c r="E51" s="139">
        <v>510</v>
      </c>
      <c r="F51" s="15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ht="12.75">
      <c r="A52" s="84"/>
      <c r="B52" s="140">
        <v>520</v>
      </c>
      <c r="C52" s="84" t="s">
        <v>496</v>
      </c>
      <c r="D52" s="53"/>
      <c r="E52" s="139">
        <v>520</v>
      </c>
      <c r="F52" s="15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ht="12.75">
      <c r="A53" s="84"/>
      <c r="B53" s="140">
        <v>600</v>
      </c>
      <c r="C53" s="84" t="s">
        <v>361</v>
      </c>
      <c r="D53" s="53"/>
      <c r="E53" s="139">
        <v>600</v>
      </c>
      <c r="F53" s="15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s="239" customFormat="1" ht="12.75">
      <c r="A54" s="66"/>
      <c r="B54" s="80">
        <v>2150</v>
      </c>
      <c r="C54" s="81" t="s">
        <v>2456</v>
      </c>
      <c r="D54" s="82"/>
      <c r="E54" s="136">
        <v>2150</v>
      </c>
      <c r="F54" s="227">
        <f>SUM(F49:F53)</f>
        <v>0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1:33" ht="12.75">
      <c r="A55" s="84"/>
      <c r="B55" s="70"/>
      <c r="C55" s="81" t="s">
        <v>495</v>
      </c>
      <c r="D55" s="72"/>
      <c r="E55" s="87"/>
      <c r="F55" s="17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ht="12.75">
      <c r="A56" s="84"/>
      <c r="B56" s="140"/>
      <c r="C56" s="84"/>
      <c r="D56" s="53"/>
      <c r="E56" s="139"/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ht="12.75">
      <c r="A57" s="66">
        <v>2515</v>
      </c>
      <c r="B57" s="140"/>
      <c r="C57" s="66" t="s">
        <v>2457</v>
      </c>
      <c r="D57" s="68" t="s">
        <v>494</v>
      </c>
      <c r="E57" s="139"/>
      <c r="F57" s="17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ht="12.75">
      <c r="A58" s="84"/>
      <c r="B58" s="140">
        <v>300</v>
      </c>
      <c r="C58" s="84" t="s">
        <v>364</v>
      </c>
      <c r="D58" s="53"/>
      <c r="E58" s="139">
        <v>300</v>
      </c>
      <c r="F58" s="15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ht="12.75">
      <c r="A59" s="84"/>
      <c r="B59" s="140">
        <v>500</v>
      </c>
      <c r="C59" s="84" t="s">
        <v>492</v>
      </c>
      <c r="D59" s="53"/>
      <c r="E59" s="139">
        <v>500</v>
      </c>
      <c r="F59" s="15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ht="12.75">
      <c r="A60" s="84"/>
      <c r="B60" s="140">
        <v>510</v>
      </c>
      <c r="C60" s="84" t="s">
        <v>491</v>
      </c>
      <c r="D60" s="53"/>
      <c r="E60" s="139">
        <v>510</v>
      </c>
      <c r="F60" s="15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ht="12.75">
      <c r="A61" s="84"/>
      <c r="B61" s="140">
        <v>520</v>
      </c>
      <c r="C61" s="84" t="s">
        <v>490</v>
      </c>
      <c r="D61" s="53"/>
      <c r="E61" s="139">
        <v>520</v>
      </c>
      <c r="F61" s="15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12.75">
      <c r="A62" s="84"/>
      <c r="B62" s="140">
        <v>600</v>
      </c>
      <c r="C62" s="84" t="s">
        <v>361</v>
      </c>
      <c r="D62" s="53"/>
      <c r="E62" s="139">
        <v>600</v>
      </c>
      <c r="F62" s="15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s="239" customFormat="1" ht="12.75">
      <c r="A63" s="66"/>
      <c r="B63" s="80">
        <v>2515</v>
      </c>
      <c r="C63" s="81" t="s">
        <v>2458</v>
      </c>
      <c r="D63" s="82"/>
      <c r="E63" s="136">
        <v>2515</v>
      </c>
      <c r="F63" s="227">
        <f>SUM(F58:F62)</f>
        <v>0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1:33" ht="12.75">
      <c r="A64" s="84"/>
      <c r="B64" s="70"/>
      <c r="C64" s="81" t="s">
        <v>2434</v>
      </c>
      <c r="D64" s="72"/>
      <c r="E64" s="87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</row>
    <row r="65" spans="1:33" ht="12.75">
      <c r="A65" s="84"/>
      <c r="B65" s="70"/>
      <c r="C65" s="71"/>
      <c r="D65" s="72"/>
      <c r="E65" s="87"/>
      <c r="F65" s="17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pans="1:33" s="28" customFormat="1" ht="12.75">
      <c r="A66" s="66">
        <v>4410</v>
      </c>
      <c r="B66" s="80"/>
      <c r="C66" s="81" t="s">
        <v>1810</v>
      </c>
      <c r="D66" s="68" t="s">
        <v>493</v>
      </c>
      <c r="E66" s="136"/>
      <c r="F66" s="137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ht="12.75">
      <c r="A67" s="84"/>
      <c r="B67" s="140">
        <v>300</v>
      </c>
      <c r="C67" s="84" t="s">
        <v>364</v>
      </c>
      <c r="D67" s="53"/>
      <c r="E67" s="139">
        <v>300</v>
      </c>
      <c r="F67" s="15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</row>
    <row r="68" spans="1:33" ht="12.75">
      <c r="A68" s="84"/>
      <c r="B68" s="140">
        <v>500</v>
      </c>
      <c r="C68" s="84" t="s">
        <v>492</v>
      </c>
      <c r="D68" s="53"/>
      <c r="E68" s="139">
        <v>500</v>
      </c>
      <c r="F68" s="15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</row>
    <row r="69" spans="1:33" ht="12.75">
      <c r="A69" s="84"/>
      <c r="B69" s="140">
        <v>510</v>
      </c>
      <c r="C69" s="84" t="s">
        <v>491</v>
      </c>
      <c r="D69" s="53"/>
      <c r="E69" s="139">
        <v>510</v>
      </c>
      <c r="F69" s="15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</row>
    <row r="70" spans="1:33" ht="12.75">
      <c r="A70" s="84"/>
      <c r="B70" s="140">
        <v>520</v>
      </c>
      <c r="C70" s="84" t="s">
        <v>490</v>
      </c>
      <c r="D70" s="53"/>
      <c r="E70" s="139">
        <v>520</v>
      </c>
      <c r="F70" s="15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</row>
    <row r="71" spans="1:33" ht="12.75">
      <c r="A71" s="84"/>
      <c r="B71" s="140">
        <v>600</v>
      </c>
      <c r="C71" s="84" t="s">
        <v>361</v>
      </c>
      <c r="D71" s="53"/>
      <c r="E71" s="139">
        <v>600</v>
      </c>
      <c r="F71" s="15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</row>
    <row r="72" spans="1:33" s="239" customFormat="1" ht="12.75">
      <c r="A72" s="66"/>
      <c r="B72" s="80">
        <v>4410</v>
      </c>
      <c r="C72" s="81" t="s">
        <v>2459</v>
      </c>
      <c r="D72" s="82"/>
      <c r="E72" s="136">
        <v>4410</v>
      </c>
      <c r="F72" s="227">
        <f>SUM(F67:F71)</f>
        <v>0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1:33" ht="12.75">
      <c r="A73" s="84"/>
      <c r="B73" s="70"/>
      <c r="C73" s="81" t="s">
        <v>2460</v>
      </c>
      <c r="D73" s="72"/>
      <c r="E73" s="87"/>
      <c r="F73" s="17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</row>
    <row r="74" spans="1:33" ht="12.75">
      <c r="A74" s="84"/>
      <c r="B74" s="70"/>
      <c r="C74" s="81"/>
      <c r="D74" s="72"/>
      <c r="E74" s="87"/>
      <c r="F74" s="17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1:33" ht="12.75">
      <c r="A75" s="66">
        <v>5000</v>
      </c>
      <c r="B75" s="140"/>
      <c r="C75" s="66" t="s">
        <v>2410</v>
      </c>
      <c r="D75" s="68" t="s">
        <v>489</v>
      </c>
      <c r="E75" s="139"/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</row>
    <row r="76" spans="1:33" ht="12.75">
      <c r="A76" s="51"/>
      <c r="B76" s="52">
        <v>607</v>
      </c>
      <c r="C76" s="51" t="s">
        <v>1791</v>
      </c>
      <c r="D76" s="94"/>
      <c r="E76" s="54">
        <v>607</v>
      </c>
      <c r="F76" s="26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1:33" ht="12.75">
      <c r="A77" s="84"/>
      <c r="B77" s="140">
        <v>610</v>
      </c>
      <c r="C77" s="84" t="s">
        <v>373</v>
      </c>
      <c r="D77" s="53"/>
      <c r="E77" s="139">
        <v>610</v>
      </c>
      <c r="F77" s="15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</row>
    <row r="78" spans="1:33" ht="12.75">
      <c r="A78" s="84"/>
      <c r="B78" s="140">
        <v>620</v>
      </c>
      <c r="C78" s="84" t="s">
        <v>372</v>
      </c>
      <c r="D78" s="53"/>
      <c r="E78" s="139">
        <v>620</v>
      </c>
      <c r="F78" s="15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</row>
    <row r="79" spans="1:33" s="239" customFormat="1" ht="12.75">
      <c r="A79" s="66"/>
      <c r="B79" s="80">
        <v>5000</v>
      </c>
      <c r="C79" s="81" t="s">
        <v>2411</v>
      </c>
      <c r="D79" s="82"/>
      <c r="E79" s="136">
        <v>5000</v>
      </c>
      <c r="F79" s="227">
        <f>SUM(F76:F78)</f>
        <v>0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</row>
    <row r="80" spans="1:33" ht="12.75">
      <c r="A80" s="84"/>
      <c r="B80" s="140"/>
      <c r="C80" s="66" t="s">
        <v>2461</v>
      </c>
      <c r="D80" s="53"/>
      <c r="E80" s="139"/>
      <c r="F80" s="1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</row>
    <row r="81" spans="1:33" ht="12.75">
      <c r="A81" s="84"/>
      <c r="B81" s="140"/>
      <c r="C81" s="66"/>
      <c r="D81" s="53"/>
      <c r="E81" s="139"/>
      <c r="F81" s="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</row>
    <row r="82" spans="1:33" ht="12.75">
      <c r="A82" s="66">
        <v>8000</v>
      </c>
      <c r="B82" s="140"/>
      <c r="C82" s="66" t="s">
        <v>2417</v>
      </c>
      <c r="D82" s="68" t="s">
        <v>488</v>
      </c>
      <c r="E82" s="139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</row>
    <row r="83" spans="1:33" ht="12.75">
      <c r="A83" s="84"/>
      <c r="B83" s="140">
        <v>755</v>
      </c>
      <c r="C83" s="84" t="s">
        <v>433</v>
      </c>
      <c r="D83" s="53"/>
      <c r="E83" s="139">
        <v>755</v>
      </c>
      <c r="F83" s="185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</row>
    <row r="84" spans="1:33" ht="13.5" thickBot="1">
      <c r="A84" s="84"/>
      <c r="B84" s="140"/>
      <c r="C84" s="84"/>
      <c r="D84" s="53"/>
      <c r="E84" s="139"/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</row>
    <row r="85" spans="1:33" ht="13.5" thickBot="1">
      <c r="A85" s="160">
        <v>20500</v>
      </c>
      <c r="B85" s="263"/>
      <c r="C85" s="81" t="s">
        <v>432</v>
      </c>
      <c r="D85" s="103" t="s">
        <v>487</v>
      </c>
      <c r="E85" s="87"/>
      <c r="F85" s="179">
        <f>F54+F63+F72+F79+F83</f>
        <v>0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</row>
    <row r="86" spans="1:33" ht="12.75">
      <c r="A86" s="84"/>
      <c r="B86" s="70"/>
      <c r="C86" s="81" t="s">
        <v>2462</v>
      </c>
      <c r="D86" s="71"/>
      <c r="E86" s="87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</row>
    <row r="87" spans="1:33" ht="12.75">
      <c r="A87" s="84"/>
      <c r="B87" s="140"/>
      <c r="C87" s="84"/>
      <c r="D87" s="84"/>
      <c r="E87" s="139"/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</row>
    <row r="88" spans="1:33" ht="12.75">
      <c r="A88" s="263"/>
      <c r="B88" s="140"/>
      <c r="C88" s="66" t="s">
        <v>343</v>
      </c>
      <c r="D88" s="84"/>
      <c r="E88" s="139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</row>
    <row r="89" spans="1:33" ht="12.75">
      <c r="A89" s="263"/>
      <c r="B89" s="67" t="s">
        <v>339</v>
      </c>
      <c r="C89" s="66" t="s">
        <v>342</v>
      </c>
      <c r="D89" s="86" t="s">
        <v>486</v>
      </c>
      <c r="E89" s="284" t="s">
        <v>340</v>
      </c>
      <c r="F89" s="180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</row>
    <row r="90" spans="1:33" ht="12.75">
      <c r="A90" s="263"/>
      <c r="B90" s="67" t="s">
        <v>336</v>
      </c>
      <c r="C90" s="66" t="s">
        <v>341</v>
      </c>
      <c r="D90" s="86" t="s">
        <v>485</v>
      </c>
      <c r="E90" s="284" t="s">
        <v>340</v>
      </c>
      <c r="F90" s="180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</row>
    <row r="91" spans="1:33" ht="12.75">
      <c r="A91" s="263"/>
      <c r="B91" s="67" t="s">
        <v>339</v>
      </c>
      <c r="C91" s="66" t="s">
        <v>338</v>
      </c>
      <c r="D91" s="86" t="s">
        <v>486</v>
      </c>
      <c r="E91" s="284" t="s">
        <v>333</v>
      </c>
      <c r="F91" s="180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</row>
    <row r="92" spans="1:33" ht="12.75">
      <c r="A92" s="263"/>
      <c r="B92" s="67" t="s">
        <v>336</v>
      </c>
      <c r="C92" s="66" t="s">
        <v>335</v>
      </c>
      <c r="D92" s="86" t="s">
        <v>485</v>
      </c>
      <c r="E92" s="284" t="s">
        <v>333</v>
      </c>
      <c r="F92" s="180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</row>
    <row r="93" spans="1:5" ht="12.75">
      <c r="A93" s="129"/>
      <c r="B93" s="129"/>
      <c r="C93" s="129"/>
      <c r="D93" s="129"/>
      <c r="E93" s="129"/>
    </row>
    <row r="94" spans="1:5" ht="12.75">
      <c r="A94" s="129"/>
      <c r="B94" s="129"/>
      <c r="C94" s="129"/>
      <c r="D94" s="129"/>
      <c r="E94" s="129"/>
    </row>
  </sheetData>
  <sheetProtection password="CB25" sheet="1"/>
  <dataValidations count="1">
    <dataValidation type="decimal" operator="greaterThan" allowBlank="1" showInputMessage="1" showErrorMessage="1" errorTitle="Invalid Data" error="Only Number Values Are Allowed In This Cell" sqref="F77:F78">
      <formula1>-1000000000</formula1>
    </dataValidation>
  </dataValidations>
  <printOptions horizontalCentered="1"/>
  <pageMargins left="0.65" right="0.45" top="1.5" bottom="0.5" header="0.5" footer="0.5"/>
  <pageSetup fitToHeight="111" horizontalDpi="600" verticalDpi="600" orientation="portrait" scale="86" r:id="rId3"/>
  <headerFooter alignWithMargins="0">
    <oddHeader>&amp;C&amp;"Arial,Bold"&amp;12SPECIAL BUILDING FUND&amp;R&amp;8NDE 03-036
Due Date  11/1/2017
Revised 7/17</oddHeader>
  </headerFooter>
  <rowBreaks count="1" manualBreakCount="1">
    <brk id="55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2"/>
  <dimension ref="A1:AG8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6.57421875" style="12" bestFit="1" customWidth="1"/>
    <col min="2" max="2" width="7.28125" style="12" customWidth="1"/>
    <col min="3" max="3" width="42.7109375" style="12" customWidth="1"/>
    <col min="4" max="4" width="22.28125" style="12" customWidth="1"/>
    <col min="5" max="5" width="7.7109375" style="12" customWidth="1"/>
    <col min="6" max="6" width="16.28125" style="12" customWidth="1"/>
    <col min="7" max="13" width="14.7109375" style="12" customWidth="1"/>
    <col min="14" max="14" width="47.57421875" style="12" customWidth="1"/>
    <col min="15" max="24" width="14.7109375" style="12" customWidth="1"/>
    <col min="25" max="25" width="35.57421875" style="12" customWidth="1"/>
    <col min="26" max="26" width="60.8515625" style="12" customWidth="1"/>
    <col min="27" max="29" width="14.7109375" style="12" customWidth="1"/>
    <col min="30" max="30" width="11.140625" style="12" customWidth="1"/>
    <col min="31" max="32" width="14.7109375" style="12" customWidth="1"/>
    <col min="33" max="33" width="96.57421875" style="12" customWidth="1"/>
    <col min="34" max="16384" width="9.140625" style="12" customWidth="1"/>
  </cols>
  <sheetData>
    <row r="1" spans="1:33" ht="12.75">
      <c r="A1" s="84"/>
      <c r="B1" s="140"/>
      <c r="C1" s="84"/>
      <c r="D1" s="53"/>
      <c r="E1" s="139" t="s">
        <v>332</v>
      </c>
      <c r="F1" s="141">
        <f>'Data Page'!G8</f>
        <v>0</v>
      </c>
      <c r="G1" s="84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12.75">
      <c r="A2" s="84"/>
      <c r="B2" s="140"/>
      <c r="C2" s="84"/>
      <c r="D2" s="53"/>
      <c r="E2" s="139"/>
      <c r="F2" s="141"/>
      <c r="G2" s="8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2.75">
      <c r="A3" s="270" t="s">
        <v>441</v>
      </c>
      <c r="B3" s="142"/>
      <c r="C3" s="142"/>
      <c r="D3" s="143"/>
      <c r="E3" s="142"/>
      <c r="F3" s="144"/>
      <c r="G3" s="84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12.75">
      <c r="A4" s="84"/>
      <c r="B4" s="140"/>
      <c r="C4" s="84"/>
      <c r="D4" s="53"/>
      <c r="E4" s="139"/>
      <c r="F4" s="17"/>
      <c r="G4" s="8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2.75">
      <c r="A5" s="66">
        <v>1000</v>
      </c>
      <c r="B5" s="140"/>
      <c r="C5" s="66" t="s">
        <v>2447</v>
      </c>
      <c r="D5" s="68" t="s">
        <v>516</v>
      </c>
      <c r="E5" s="139"/>
      <c r="F5" s="17"/>
      <c r="G5" s="8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2.75">
      <c r="A6" s="84"/>
      <c r="B6" s="140">
        <v>1110</v>
      </c>
      <c r="C6" s="84" t="s">
        <v>330</v>
      </c>
      <c r="D6" s="53"/>
      <c r="E6" s="139">
        <v>1110</v>
      </c>
      <c r="F6" s="15"/>
      <c r="G6" s="8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12.75">
      <c r="A7" s="84"/>
      <c r="B7" s="140">
        <v>1115</v>
      </c>
      <c r="C7" s="84" t="s">
        <v>484</v>
      </c>
      <c r="D7" s="53"/>
      <c r="E7" s="139">
        <v>1115</v>
      </c>
      <c r="F7" s="15"/>
      <c r="G7" s="84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12.75">
      <c r="A8" s="84"/>
      <c r="B8" s="140">
        <v>1410</v>
      </c>
      <c r="C8" s="84" t="s">
        <v>314</v>
      </c>
      <c r="D8" s="53"/>
      <c r="E8" s="139">
        <v>1410</v>
      </c>
      <c r="F8" s="15"/>
      <c r="G8" s="84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12.75">
      <c r="A9" s="84"/>
      <c r="B9" s="140">
        <v>1990</v>
      </c>
      <c r="C9" s="84" t="s">
        <v>308</v>
      </c>
      <c r="D9" s="53"/>
      <c r="E9" s="139">
        <v>1990</v>
      </c>
      <c r="F9" s="15"/>
      <c r="G9" s="8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228" customFormat="1" ht="12.75">
      <c r="A10" s="66"/>
      <c r="B10" s="80">
        <v>1000</v>
      </c>
      <c r="C10" s="81" t="s">
        <v>2429</v>
      </c>
      <c r="D10" s="82"/>
      <c r="E10" s="136">
        <v>1000</v>
      </c>
      <c r="F10" s="227">
        <f>SUM(F6:F9)</f>
        <v>0</v>
      </c>
      <c r="G10" s="6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12.75">
      <c r="A11" s="84"/>
      <c r="B11" s="140"/>
      <c r="C11" s="66" t="s">
        <v>2448</v>
      </c>
      <c r="D11" s="53"/>
      <c r="E11" s="139"/>
      <c r="F11" s="17"/>
      <c r="G11" s="8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12.75">
      <c r="A12" s="84"/>
      <c r="B12" s="140"/>
      <c r="C12" s="84"/>
      <c r="D12" s="53"/>
      <c r="E12" s="139"/>
      <c r="F12" s="17"/>
      <c r="G12" s="8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12.75">
      <c r="A13" s="66">
        <v>3000</v>
      </c>
      <c r="B13" s="140"/>
      <c r="C13" s="66" t="s">
        <v>2437</v>
      </c>
      <c r="D13" s="68" t="s">
        <v>516</v>
      </c>
      <c r="E13" s="139"/>
      <c r="F13" s="17"/>
      <c r="G13" s="8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12.75">
      <c r="A14" s="84"/>
      <c r="B14" s="140">
        <v>3130</v>
      </c>
      <c r="C14" s="84" t="s">
        <v>297</v>
      </c>
      <c r="D14" s="53"/>
      <c r="E14" s="139">
        <v>3130</v>
      </c>
      <c r="F14" s="15"/>
      <c r="G14" s="8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9" customFormat="1" ht="12.75">
      <c r="A15" s="84"/>
      <c r="B15" s="140">
        <v>3131</v>
      </c>
      <c r="C15" s="84" t="s">
        <v>296</v>
      </c>
      <c r="D15" s="53"/>
      <c r="E15" s="139">
        <v>3131</v>
      </c>
      <c r="F15" s="20"/>
      <c r="G15" s="104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19" customFormat="1" ht="12.75">
      <c r="A16" s="84"/>
      <c r="B16" s="140">
        <v>3132</v>
      </c>
      <c r="C16" s="51" t="s">
        <v>2585</v>
      </c>
      <c r="D16" s="53"/>
      <c r="E16" s="139">
        <v>3132</v>
      </c>
      <c r="F16" s="15"/>
      <c r="G16" s="104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19" customFormat="1" ht="12.75">
      <c r="A17" s="84"/>
      <c r="B17" s="75">
        <v>3133</v>
      </c>
      <c r="C17" s="51" t="s">
        <v>1785</v>
      </c>
      <c r="D17" s="53"/>
      <c r="E17" s="54">
        <v>3133</v>
      </c>
      <c r="F17" s="20"/>
      <c r="G17" s="104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2.75">
      <c r="A18" s="84"/>
      <c r="B18" s="140">
        <v>3180</v>
      </c>
      <c r="C18" s="84" t="s">
        <v>291</v>
      </c>
      <c r="D18" s="53"/>
      <c r="E18" s="139">
        <v>3180</v>
      </c>
      <c r="F18" s="15"/>
      <c r="G18" s="8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12.75">
      <c r="A19" s="84"/>
      <c r="B19" s="140">
        <v>3300</v>
      </c>
      <c r="C19" s="84" t="s">
        <v>289</v>
      </c>
      <c r="D19" s="53"/>
      <c r="E19" s="139">
        <v>3300</v>
      </c>
      <c r="F19" s="301"/>
      <c r="G19" s="8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12.75">
      <c r="A20" s="84"/>
      <c r="B20" s="140">
        <v>3990</v>
      </c>
      <c r="C20" s="84" t="s">
        <v>284</v>
      </c>
      <c r="D20" s="53"/>
      <c r="E20" s="139">
        <v>3990</v>
      </c>
      <c r="F20" s="15"/>
      <c r="G20" s="8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234" customFormat="1" ht="12.75">
      <c r="A21" s="81"/>
      <c r="B21" s="80">
        <v>3000</v>
      </c>
      <c r="C21" s="81" t="s">
        <v>2439</v>
      </c>
      <c r="D21" s="82"/>
      <c r="E21" s="136">
        <v>3000</v>
      </c>
      <c r="F21" s="248">
        <f>SUM(F14:F20)</f>
        <v>0</v>
      </c>
      <c r="G21" s="81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</row>
    <row r="22" spans="1:33" ht="12.75">
      <c r="A22" s="84"/>
      <c r="B22" s="140"/>
      <c r="C22" s="66" t="s">
        <v>2450</v>
      </c>
      <c r="D22" s="53"/>
      <c r="E22" s="139"/>
      <c r="F22" s="17"/>
      <c r="G22" s="8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12.75">
      <c r="A23" s="84"/>
      <c r="B23" s="140"/>
      <c r="C23" s="84"/>
      <c r="D23" s="53"/>
      <c r="E23" s="139"/>
      <c r="F23" s="17"/>
      <c r="G23" s="8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12.75">
      <c r="A24" s="66">
        <v>4000</v>
      </c>
      <c r="B24" s="140"/>
      <c r="C24" s="66" t="s">
        <v>2441</v>
      </c>
      <c r="D24" s="68" t="s">
        <v>516</v>
      </c>
      <c r="E24" s="139"/>
      <c r="F24" s="17"/>
      <c r="G24" s="8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12.75">
      <c r="A25" s="66"/>
      <c r="B25" s="145">
        <v>4410</v>
      </c>
      <c r="C25" s="88" t="s">
        <v>279</v>
      </c>
      <c r="D25" s="146"/>
      <c r="E25" s="147">
        <v>4410</v>
      </c>
      <c r="F25" s="15"/>
      <c r="G25" s="8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12.75">
      <c r="A26" s="84"/>
      <c r="B26" s="140">
        <v>4930</v>
      </c>
      <c r="C26" s="84" t="s">
        <v>502</v>
      </c>
      <c r="D26" s="53"/>
      <c r="E26" s="139">
        <v>4930</v>
      </c>
      <c r="F26" s="15"/>
      <c r="G26" s="8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12.75">
      <c r="A27" s="84"/>
      <c r="B27" s="140">
        <v>4990</v>
      </c>
      <c r="C27" s="84" t="s">
        <v>262</v>
      </c>
      <c r="D27" s="53"/>
      <c r="E27" s="139">
        <v>4990</v>
      </c>
      <c r="F27" s="15"/>
      <c r="G27" s="8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228" customFormat="1" ht="12.75">
      <c r="A28" s="66"/>
      <c r="B28" s="80">
        <v>4000</v>
      </c>
      <c r="C28" s="81" t="s">
        <v>2453</v>
      </c>
      <c r="D28" s="82"/>
      <c r="E28" s="136">
        <v>4000</v>
      </c>
      <c r="F28" s="227">
        <f>SUM(F25:F27)</f>
        <v>0</v>
      </c>
      <c r="G28" s="6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84"/>
      <c r="B29" s="140"/>
      <c r="C29" s="66" t="s">
        <v>2454</v>
      </c>
      <c r="D29" s="53"/>
      <c r="E29" s="139"/>
      <c r="F29" s="17"/>
      <c r="G29" s="8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12.75">
      <c r="A30" s="84"/>
      <c r="B30" s="140"/>
      <c r="C30" s="84"/>
      <c r="D30" s="53"/>
      <c r="E30" s="139"/>
      <c r="F30" s="17"/>
      <c r="G30" s="8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ht="12.75">
      <c r="A31" s="66">
        <v>5000</v>
      </c>
      <c r="B31" s="140"/>
      <c r="C31" s="66" t="s">
        <v>2422</v>
      </c>
      <c r="D31" s="68" t="s">
        <v>516</v>
      </c>
      <c r="E31" s="139"/>
      <c r="F31" s="17"/>
      <c r="G31" s="8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12.75">
      <c r="A32" s="66"/>
      <c r="B32" s="140">
        <v>5100</v>
      </c>
      <c r="C32" s="84" t="s">
        <v>500</v>
      </c>
      <c r="D32" s="94"/>
      <c r="E32" s="139">
        <v>5100</v>
      </c>
      <c r="F32" s="15"/>
      <c r="G32" s="8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12.75">
      <c r="A33" s="66"/>
      <c r="B33" s="145">
        <v>5110</v>
      </c>
      <c r="C33" s="88" t="s">
        <v>515</v>
      </c>
      <c r="D33" s="146"/>
      <c r="E33" s="147">
        <v>5110</v>
      </c>
      <c r="F33" s="15"/>
      <c r="G33" s="8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12.75">
      <c r="A34" s="66"/>
      <c r="B34" s="145">
        <v>5111</v>
      </c>
      <c r="C34" s="88" t="s">
        <v>1315</v>
      </c>
      <c r="D34" s="146"/>
      <c r="E34" s="147">
        <v>5111</v>
      </c>
      <c r="F34" s="15"/>
      <c r="G34" s="8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12.75">
      <c r="A35" s="84"/>
      <c r="B35" s="140">
        <v>5200</v>
      </c>
      <c r="C35" s="84" t="s">
        <v>255</v>
      </c>
      <c r="D35" s="53"/>
      <c r="E35" s="148">
        <v>5200</v>
      </c>
      <c r="F35" s="15"/>
      <c r="G35" s="8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2.75">
      <c r="A36" s="84"/>
      <c r="B36" s="145">
        <v>5610</v>
      </c>
      <c r="C36" s="88" t="s">
        <v>438</v>
      </c>
      <c r="D36" s="62"/>
      <c r="E36" s="147">
        <v>5610</v>
      </c>
      <c r="F36" s="15"/>
      <c r="G36" s="8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12.75">
      <c r="A37" s="84"/>
      <c r="B37" s="140">
        <v>5690</v>
      </c>
      <c r="C37" s="84" t="s">
        <v>249</v>
      </c>
      <c r="D37" s="53"/>
      <c r="E37" s="139">
        <v>5690</v>
      </c>
      <c r="F37" s="15"/>
      <c r="G37" s="8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228" customFormat="1" ht="12.75">
      <c r="A38" s="66"/>
      <c r="B38" s="80">
        <v>5000</v>
      </c>
      <c r="C38" s="81" t="s">
        <v>2431</v>
      </c>
      <c r="D38" s="82"/>
      <c r="E38" s="136">
        <v>5000</v>
      </c>
      <c r="F38" s="227">
        <f>SUM(F32:F37)</f>
        <v>0</v>
      </c>
      <c r="G38" s="6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ht="12.75">
      <c r="A39" s="84"/>
      <c r="B39" s="140"/>
      <c r="C39" s="66" t="s">
        <v>2451</v>
      </c>
      <c r="D39" s="53"/>
      <c r="E39" s="139"/>
      <c r="F39" s="17"/>
      <c r="G39" s="8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13.5" thickBot="1">
      <c r="A40" s="84"/>
      <c r="B40" s="140"/>
      <c r="C40" s="84"/>
      <c r="D40" s="53"/>
      <c r="E40" s="139"/>
      <c r="F40" s="17"/>
      <c r="G40" s="84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13.5" thickBot="1">
      <c r="A41" s="160">
        <v>10000</v>
      </c>
      <c r="B41" s="88"/>
      <c r="C41" s="81" t="s">
        <v>247</v>
      </c>
      <c r="D41" s="72"/>
      <c r="E41" s="136">
        <v>10000</v>
      </c>
      <c r="F41" s="229">
        <f>F10+F21+F28+F38</f>
        <v>0</v>
      </c>
      <c r="G41" s="84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12.75">
      <c r="A42" s="84"/>
      <c r="B42" s="140"/>
      <c r="C42" s="66" t="s">
        <v>2463</v>
      </c>
      <c r="D42" s="53"/>
      <c r="E42" s="139"/>
      <c r="F42" s="17"/>
      <c r="G42" s="8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12.75">
      <c r="A43" s="84"/>
      <c r="B43" s="140"/>
      <c r="C43" s="84"/>
      <c r="D43" s="53"/>
      <c r="E43" s="139"/>
      <c r="F43" s="17"/>
      <c r="G43" s="8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12.75">
      <c r="A44" s="270" t="s">
        <v>436</v>
      </c>
      <c r="B44" s="142"/>
      <c r="C44" s="142"/>
      <c r="D44" s="143"/>
      <c r="E44" s="142"/>
      <c r="F44" s="144"/>
      <c r="G44" s="8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12.75">
      <c r="A45" s="84"/>
      <c r="B45" s="140"/>
      <c r="C45" s="84"/>
      <c r="D45" s="53"/>
      <c r="E45" s="139"/>
      <c r="F45" s="17"/>
      <c r="G45" s="8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ht="12.75">
      <c r="A46" s="66">
        <v>2515</v>
      </c>
      <c r="B46" s="140"/>
      <c r="C46" s="66" t="s">
        <v>2464</v>
      </c>
      <c r="D46" s="68" t="s">
        <v>514</v>
      </c>
      <c r="E46" s="139"/>
      <c r="F46" s="17"/>
      <c r="G46" s="8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12.75">
      <c r="A47" s="84"/>
      <c r="B47" s="140">
        <v>100</v>
      </c>
      <c r="C47" s="84" t="s">
        <v>513</v>
      </c>
      <c r="D47" s="53"/>
      <c r="E47" s="139">
        <v>100</v>
      </c>
      <c r="F47" s="15"/>
      <c r="G47" s="84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ht="12.75">
      <c r="A48" s="84"/>
      <c r="B48" s="140">
        <v>200</v>
      </c>
      <c r="C48" s="84" t="s">
        <v>366</v>
      </c>
      <c r="D48" s="53"/>
      <c r="E48" s="139">
        <v>200</v>
      </c>
      <c r="F48" s="15"/>
      <c r="G48" s="84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12.75">
      <c r="A49" s="84"/>
      <c r="B49" s="140">
        <v>300</v>
      </c>
      <c r="C49" s="84" t="s">
        <v>364</v>
      </c>
      <c r="D49" s="53"/>
      <c r="E49" s="139">
        <v>300</v>
      </c>
      <c r="F49" s="15"/>
      <c r="G49" s="84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ht="12.75">
      <c r="A50" s="84"/>
      <c r="B50" s="140">
        <v>500</v>
      </c>
      <c r="C50" s="84" t="s">
        <v>492</v>
      </c>
      <c r="D50" s="53"/>
      <c r="E50" s="139">
        <v>500</v>
      </c>
      <c r="F50" s="15"/>
      <c r="G50" s="8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ht="12.75">
      <c r="A51" s="84"/>
      <c r="B51" s="140">
        <v>520</v>
      </c>
      <c r="C51" s="84" t="s">
        <v>512</v>
      </c>
      <c r="D51" s="53"/>
      <c r="E51" s="139">
        <v>520</v>
      </c>
      <c r="F51" s="15"/>
      <c r="G51" s="84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12.75">
      <c r="A52" s="84"/>
      <c r="B52" s="140">
        <v>600</v>
      </c>
      <c r="C52" s="84" t="s">
        <v>361</v>
      </c>
      <c r="D52" s="53"/>
      <c r="E52" s="139">
        <v>600</v>
      </c>
      <c r="F52" s="15"/>
      <c r="G52" s="84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228" customFormat="1" ht="12.75">
      <c r="A53" s="66"/>
      <c r="B53" s="80">
        <v>2515</v>
      </c>
      <c r="C53" s="81" t="s">
        <v>2458</v>
      </c>
      <c r="D53" s="82"/>
      <c r="E53" s="136">
        <v>2515</v>
      </c>
      <c r="F53" s="227">
        <f>SUM(F47:F52)</f>
        <v>0</v>
      </c>
      <c r="G53" s="6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ht="12.75">
      <c r="A54" s="66"/>
      <c r="B54" s="80"/>
      <c r="C54" s="81" t="s">
        <v>2465</v>
      </c>
      <c r="D54" s="82"/>
      <c r="E54" s="136"/>
      <c r="F54" s="137"/>
      <c r="G54" s="84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ht="12.75">
      <c r="A55" s="66"/>
      <c r="B55" s="80"/>
      <c r="C55" s="81"/>
      <c r="D55" s="82"/>
      <c r="E55" s="136"/>
      <c r="F55" s="137"/>
      <c r="G55" s="84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s="28" customFormat="1" ht="12.75">
      <c r="A56" s="66">
        <v>4410</v>
      </c>
      <c r="B56" s="70"/>
      <c r="C56" s="81" t="s">
        <v>1810</v>
      </c>
      <c r="D56" s="68" t="s">
        <v>511</v>
      </c>
      <c r="E56" s="87"/>
      <c r="F56" s="34"/>
      <c r="G56" s="51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ht="12.75">
      <c r="A57" s="84"/>
      <c r="B57" s="140">
        <v>300</v>
      </c>
      <c r="C57" s="84" t="s">
        <v>364</v>
      </c>
      <c r="D57" s="53"/>
      <c r="E57" s="139">
        <v>300</v>
      </c>
      <c r="F57" s="15"/>
      <c r="G57" s="8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ht="12.75">
      <c r="A58" s="84"/>
      <c r="B58" s="140">
        <v>500</v>
      </c>
      <c r="C58" s="84" t="s">
        <v>492</v>
      </c>
      <c r="D58" s="53"/>
      <c r="E58" s="139">
        <v>500</v>
      </c>
      <c r="F58" s="15"/>
      <c r="G58" s="84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ht="12.75">
      <c r="A59" s="84"/>
      <c r="B59" s="140">
        <v>510</v>
      </c>
      <c r="C59" s="84" t="s">
        <v>491</v>
      </c>
      <c r="D59" s="53"/>
      <c r="E59" s="139">
        <v>510</v>
      </c>
      <c r="F59" s="15"/>
      <c r="G59" s="84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ht="12.75">
      <c r="A60" s="84"/>
      <c r="B60" s="140">
        <v>520</v>
      </c>
      <c r="C60" s="84" t="s">
        <v>490</v>
      </c>
      <c r="D60" s="53"/>
      <c r="E60" s="139">
        <v>520</v>
      </c>
      <c r="F60" s="15"/>
      <c r="G60" s="84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ht="12.75">
      <c r="A61" s="84"/>
      <c r="B61" s="140">
        <v>600</v>
      </c>
      <c r="C61" s="84" t="s">
        <v>361</v>
      </c>
      <c r="D61" s="53"/>
      <c r="E61" s="139">
        <v>600</v>
      </c>
      <c r="F61" s="15"/>
      <c r="G61" s="84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s="228" customFormat="1" ht="12.75">
      <c r="A62" s="66"/>
      <c r="B62" s="80">
        <v>4410</v>
      </c>
      <c r="C62" s="81" t="s">
        <v>2459</v>
      </c>
      <c r="D62" s="82"/>
      <c r="E62" s="136">
        <v>4410</v>
      </c>
      <c r="F62" s="227">
        <f>SUM(F57:F61)</f>
        <v>0</v>
      </c>
      <c r="G62" s="6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ht="12.75">
      <c r="A63" s="84"/>
      <c r="B63" s="70"/>
      <c r="C63" s="81" t="s">
        <v>2460</v>
      </c>
      <c r="D63" s="72"/>
      <c r="E63" s="87"/>
      <c r="F63" s="17"/>
      <c r="G63" s="84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ht="12.75">
      <c r="A64" s="84"/>
      <c r="B64" s="70"/>
      <c r="C64" s="81"/>
      <c r="D64" s="72"/>
      <c r="E64" s="87"/>
      <c r="F64" s="17"/>
      <c r="G64" s="84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ht="12.75">
      <c r="A65" s="66">
        <v>5000</v>
      </c>
      <c r="B65" s="140"/>
      <c r="C65" s="66" t="s">
        <v>2409</v>
      </c>
      <c r="D65" s="68" t="s">
        <v>510</v>
      </c>
      <c r="E65" s="139"/>
      <c r="F65" s="17"/>
      <c r="G65" s="84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s="28" customFormat="1" ht="12.75">
      <c r="A66" s="51"/>
      <c r="B66" s="52">
        <v>607</v>
      </c>
      <c r="C66" s="51" t="s">
        <v>1793</v>
      </c>
      <c r="D66" s="94"/>
      <c r="E66" s="54">
        <v>607</v>
      </c>
      <c r="F66" s="26"/>
      <c r="G66" s="51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ht="12.75">
      <c r="A67" s="84"/>
      <c r="B67" s="140">
        <v>610</v>
      </c>
      <c r="C67" s="84" t="s">
        <v>373</v>
      </c>
      <c r="D67" s="53"/>
      <c r="E67" s="139">
        <v>610</v>
      </c>
      <c r="F67" s="15"/>
      <c r="G67" s="84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ht="12.75">
      <c r="A68" s="84"/>
      <c r="B68" s="140">
        <v>620</v>
      </c>
      <c r="C68" s="84" t="s">
        <v>372</v>
      </c>
      <c r="D68" s="53"/>
      <c r="E68" s="139">
        <v>620</v>
      </c>
      <c r="F68" s="15"/>
      <c r="G68" s="84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ht="12.75">
      <c r="A69" s="84"/>
      <c r="B69" s="140">
        <v>690</v>
      </c>
      <c r="C69" s="84" t="s">
        <v>509</v>
      </c>
      <c r="D69" s="53"/>
      <c r="E69" s="139">
        <v>690</v>
      </c>
      <c r="F69" s="15"/>
      <c r="G69" s="84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s="228" customFormat="1" ht="12.75">
      <c r="A70" s="66"/>
      <c r="B70" s="80">
        <v>5000</v>
      </c>
      <c r="C70" s="81" t="s">
        <v>2411</v>
      </c>
      <c r="D70" s="82"/>
      <c r="E70" s="136">
        <v>5000</v>
      </c>
      <c r="F70" s="227">
        <f>SUM(F66:F69)</f>
        <v>0</v>
      </c>
      <c r="G70" s="6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1:33" ht="12.75">
      <c r="A71" s="84"/>
      <c r="B71" s="140"/>
      <c r="C71" s="66" t="s">
        <v>2452</v>
      </c>
      <c r="D71" s="53"/>
      <c r="E71" s="139"/>
      <c r="F71" s="17"/>
      <c r="G71" s="84"/>
      <c r="H71" s="10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ht="12.75">
      <c r="A72" s="84"/>
      <c r="B72" s="140"/>
      <c r="C72" s="66"/>
      <c r="D72" s="53"/>
      <c r="E72" s="139"/>
      <c r="F72" s="17"/>
      <c r="G72" s="84"/>
      <c r="H72" s="10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ht="12.75">
      <c r="A73" s="66">
        <v>8000</v>
      </c>
      <c r="B73" s="140"/>
      <c r="C73" s="66" t="s">
        <v>2417</v>
      </c>
      <c r="D73" s="68" t="s">
        <v>508</v>
      </c>
      <c r="E73" s="139"/>
      <c r="F73" s="17"/>
      <c r="G73" s="84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ht="12.75">
      <c r="A74" s="84"/>
      <c r="B74" s="140">
        <v>755</v>
      </c>
      <c r="C74" s="84" t="s">
        <v>433</v>
      </c>
      <c r="D74" s="53"/>
      <c r="E74" s="139">
        <v>755</v>
      </c>
      <c r="F74" s="180"/>
      <c r="G74" s="84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ht="13.5" thickBot="1">
      <c r="A75" s="84"/>
      <c r="B75" s="67"/>
      <c r="C75" s="66"/>
      <c r="D75" s="53"/>
      <c r="E75" s="139"/>
      <c r="F75" s="17"/>
      <c r="G75" s="84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ht="13.5" thickBot="1">
      <c r="A76" s="160">
        <v>20500</v>
      </c>
      <c r="B76" s="88"/>
      <c r="C76" s="81" t="s">
        <v>432</v>
      </c>
      <c r="D76" s="103" t="s">
        <v>507</v>
      </c>
      <c r="E76" s="87"/>
      <c r="F76" s="179">
        <f>F53+F62+F70+F74</f>
        <v>0</v>
      </c>
      <c r="G76" s="84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ht="12.75">
      <c r="A77" s="84"/>
      <c r="B77" s="70"/>
      <c r="C77" s="81" t="s">
        <v>1954</v>
      </c>
      <c r="D77" s="71"/>
      <c r="E77" s="87"/>
      <c r="F77" s="17"/>
      <c r="G77" s="84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ht="12.75">
      <c r="A78" s="84"/>
      <c r="B78" s="70"/>
      <c r="C78" s="71"/>
      <c r="D78" s="71"/>
      <c r="E78" s="87"/>
      <c r="F78" s="17"/>
      <c r="G78" s="84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ht="12.75">
      <c r="A79" s="69">
        <v>99200</v>
      </c>
      <c r="B79" s="88"/>
      <c r="C79" s="66" t="s">
        <v>475</v>
      </c>
      <c r="D79" s="103" t="s">
        <v>506</v>
      </c>
      <c r="E79" s="87"/>
      <c r="F79" s="185"/>
      <c r="G79" s="84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ht="12.75">
      <c r="A80" s="84"/>
      <c r="B80" s="140"/>
      <c r="C80" s="84"/>
      <c r="D80" s="84"/>
      <c r="E80" s="139"/>
      <c r="F80" s="17"/>
      <c r="G80" s="84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ht="12.75">
      <c r="A81" s="88"/>
      <c r="B81" s="140"/>
      <c r="C81" s="66" t="s">
        <v>343</v>
      </c>
      <c r="D81" s="84"/>
      <c r="E81" s="139"/>
      <c r="F81" s="17"/>
      <c r="G81" s="84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ht="12.75">
      <c r="A82" s="88"/>
      <c r="B82" s="67" t="s">
        <v>339</v>
      </c>
      <c r="C82" s="66" t="s">
        <v>342</v>
      </c>
      <c r="D82" s="86" t="s">
        <v>505</v>
      </c>
      <c r="E82" s="284" t="s">
        <v>340</v>
      </c>
      <c r="F82" s="180"/>
      <c r="G82" s="84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ht="12.75">
      <c r="A83" s="88"/>
      <c r="B83" s="67" t="s">
        <v>336</v>
      </c>
      <c r="C83" s="66" t="s">
        <v>341</v>
      </c>
      <c r="D83" s="86" t="s">
        <v>504</v>
      </c>
      <c r="E83" s="284" t="s">
        <v>340</v>
      </c>
      <c r="F83" s="180"/>
      <c r="G83" s="84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ht="12.75">
      <c r="A84" s="88"/>
      <c r="B84" s="67" t="s">
        <v>339</v>
      </c>
      <c r="C84" s="66" t="s">
        <v>338</v>
      </c>
      <c r="D84" s="86" t="s">
        <v>505</v>
      </c>
      <c r="E84" s="284" t="s">
        <v>333</v>
      </c>
      <c r="F84" s="180"/>
      <c r="G84" s="84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ht="12.75">
      <c r="A85" s="88"/>
      <c r="B85" s="67" t="s">
        <v>336</v>
      </c>
      <c r="C85" s="66" t="s">
        <v>335</v>
      </c>
      <c r="D85" s="86" t="s">
        <v>504</v>
      </c>
      <c r="E85" s="284" t="s">
        <v>333</v>
      </c>
      <c r="F85" s="180"/>
      <c r="G85" s="84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5" ht="12.75">
      <c r="A86" s="88"/>
      <c r="B86" s="88"/>
      <c r="C86" s="88"/>
      <c r="D86" s="88"/>
      <c r="E86" s="88"/>
    </row>
    <row r="87" spans="1:5" ht="12.75">
      <c r="A87" s="88"/>
      <c r="B87" s="88"/>
      <c r="C87" s="88"/>
      <c r="D87" s="88"/>
      <c r="E87" s="88"/>
    </row>
  </sheetData>
  <sheetProtection password="CB25" sheet="1"/>
  <dataValidations count="1">
    <dataValidation type="decimal" operator="greaterThan" allowBlank="1" showInputMessage="1" showErrorMessage="1" errorTitle="Invalid Data" error="Only Number Values Are Allowed In This Cell" sqref="F67:F69">
      <formula1>-1000000000</formula1>
    </dataValidation>
  </dataValidations>
  <printOptions horizontalCentered="1"/>
  <pageMargins left="0.65" right="0.45" top="1.5" bottom="0.5" header="0.5" footer="0.5"/>
  <pageSetup fitToHeight="111" horizontalDpi="600" verticalDpi="600" orientation="portrait" scale="93" r:id="rId3"/>
  <headerFooter alignWithMargins="0">
    <oddHeader>&amp;C&amp;"Arial,Bold Italic"&amp;12QUALIFIED CAPITAL PURPOSE UNDERTAKING FUND&amp;R&amp;8NDE 03-036
Due Date  11/1/2017
Revised 7/17</oddHeader>
  </headerFooter>
  <rowBreaks count="1" manualBreakCount="1">
    <brk id="43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O1631"/>
  <sheetViews>
    <sheetView zoomScale="99" zoomScaleNormal="99" zoomScaleSheetLayoutView="124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3.5" customHeight="1"/>
  <cols>
    <col min="1" max="1" width="12.8515625" style="129" bestFit="1" customWidth="1"/>
    <col min="2" max="2" width="16.00390625" style="311" bestFit="1" customWidth="1"/>
    <col min="3" max="3" width="11.140625" style="312" bestFit="1" customWidth="1"/>
    <col min="4" max="4" width="14.57421875" style="129" bestFit="1" customWidth="1"/>
    <col min="5" max="5" width="11.140625" style="315" bestFit="1" customWidth="1"/>
    <col min="6" max="6" width="11.00390625" style="263" customWidth="1"/>
    <col min="7" max="7" width="12.28125" style="60" customWidth="1"/>
    <col min="8" max="16384" width="9.140625" style="129" customWidth="1"/>
  </cols>
  <sheetData>
    <row r="1" spans="1:7" ht="13.5" customHeight="1">
      <c r="A1" s="129" t="s">
        <v>1240</v>
      </c>
      <c r="B1" s="311" t="s">
        <v>1239</v>
      </c>
      <c r="C1" s="312" t="s">
        <v>1238</v>
      </c>
      <c r="D1" s="129" t="s">
        <v>1237</v>
      </c>
      <c r="E1" s="313" t="s">
        <v>1238</v>
      </c>
      <c r="F1" s="129">
        <v>20162017</v>
      </c>
      <c r="G1" s="314">
        <f>Codistsch</f>
        <v>0</v>
      </c>
    </row>
    <row r="2" spans="1:7" ht="13.5" customHeight="1">
      <c r="A2" s="129">
        <f aca="true" t="shared" si="0" ref="A2:A70">IF($G$1=0,"",$G$1)</f>
      </c>
      <c r="B2" s="129" t="s">
        <v>1236</v>
      </c>
      <c r="C2" s="312">
        <f>IF(ISNUMBER(E2),E2,0)</f>
        <v>0</v>
      </c>
      <c r="D2" s="129">
        <v>20162017</v>
      </c>
      <c r="E2" s="315">
        <f>'General Fund Receipts'!F4</f>
        <v>0</v>
      </c>
      <c r="F2" s="63"/>
      <c r="G2" s="63"/>
    </row>
    <row r="3" spans="1:7" ht="13.5" customHeight="1">
      <c r="A3" s="129">
        <f t="shared" si="0"/>
      </c>
      <c r="B3" s="129" t="s">
        <v>1242</v>
      </c>
      <c r="C3" s="312">
        <f aca="true" t="shared" si="1" ref="C3:C74">IF(ISNUMBER(E3),E3,0)</f>
        <v>0</v>
      </c>
      <c r="D3" s="129">
        <v>20162017</v>
      </c>
      <c r="E3" s="315">
        <f>'General Fund Receipts'!F5</f>
        <v>0</v>
      </c>
      <c r="F3" s="63"/>
      <c r="G3" s="63"/>
    </row>
    <row r="4" spans="1:7" ht="13.5" customHeight="1">
      <c r="A4" s="129">
        <f t="shared" si="0"/>
      </c>
      <c r="B4" s="129" t="s">
        <v>1235</v>
      </c>
      <c r="C4" s="312">
        <f t="shared" si="1"/>
        <v>0</v>
      </c>
      <c r="D4" s="129">
        <v>20162017</v>
      </c>
      <c r="E4" s="315">
        <f>'General Fund Receipts'!F6</f>
        <v>0</v>
      </c>
      <c r="F4" s="63"/>
      <c r="G4" s="63"/>
    </row>
    <row r="5" spans="1:7" ht="13.5" customHeight="1">
      <c r="A5" s="129">
        <f t="shared" si="0"/>
      </c>
      <c r="B5" s="129" t="s">
        <v>1234</v>
      </c>
      <c r="C5" s="312">
        <f t="shared" si="1"/>
        <v>0</v>
      </c>
      <c r="D5" s="129">
        <v>20162017</v>
      </c>
      <c r="E5" s="315">
        <f>'General Fund Receipts'!F7</f>
        <v>0</v>
      </c>
      <c r="F5" s="63"/>
      <c r="G5" s="63"/>
    </row>
    <row r="6" spans="1:7" ht="13.5" customHeight="1">
      <c r="A6" s="129">
        <f t="shared" si="0"/>
      </c>
      <c r="B6" s="129" t="s">
        <v>1233</v>
      </c>
      <c r="C6" s="312">
        <f t="shared" si="1"/>
        <v>0</v>
      </c>
      <c r="D6" s="129">
        <v>20162017</v>
      </c>
      <c r="E6" s="315">
        <f>'General Fund Receipts'!F8</f>
        <v>0</v>
      </c>
      <c r="F6" s="63"/>
      <c r="G6" s="63"/>
    </row>
    <row r="7" spans="1:7" ht="13.5" customHeight="1">
      <c r="A7" s="129">
        <f t="shared" si="0"/>
      </c>
      <c r="B7" s="129" t="s">
        <v>1232</v>
      </c>
      <c r="C7" s="312">
        <f t="shared" si="1"/>
        <v>0</v>
      </c>
      <c r="D7" s="129">
        <v>20162017</v>
      </c>
      <c r="E7" s="315">
        <f>'General Fund Receipts'!F9</f>
        <v>0</v>
      </c>
      <c r="F7" s="63"/>
      <c r="G7" s="63"/>
    </row>
    <row r="8" spans="1:7" ht="13.5" customHeight="1">
      <c r="A8" s="129">
        <f t="shared" si="0"/>
      </c>
      <c r="B8" s="129" t="s">
        <v>1231</v>
      </c>
      <c r="C8" s="312">
        <f t="shared" si="1"/>
        <v>0</v>
      </c>
      <c r="D8" s="129">
        <v>20162017</v>
      </c>
      <c r="E8" s="315">
        <f>'General Fund Receipts'!F10</f>
        <v>0</v>
      </c>
      <c r="F8" s="63"/>
      <c r="G8" s="63"/>
    </row>
    <row r="9" spans="1:7" ht="13.5" customHeight="1">
      <c r="A9" s="129">
        <f t="shared" si="0"/>
      </c>
      <c r="B9" s="129" t="s">
        <v>1230</v>
      </c>
      <c r="C9" s="312">
        <f t="shared" si="1"/>
        <v>0</v>
      </c>
      <c r="D9" s="129">
        <v>20162017</v>
      </c>
      <c r="E9" s="315">
        <f>'General Fund Receipts'!F11</f>
        <v>0</v>
      </c>
      <c r="F9" s="63"/>
      <c r="G9" s="63"/>
    </row>
    <row r="10" spans="1:7" ht="13.5" customHeight="1">
      <c r="A10" s="129">
        <f t="shared" si="0"/>
      </c>
      <c r="B10" s="129" t="s">
        <v>1229</v>
      </c>
      <c r="C10" s="312">
        <f t="shared" si="1"/>
        <v>0</v>
      </c>
      <c r="D10" s="129">
        <v>20162017</v>
      </c>
      <c r="E10" s="315">
        <f>'General Fund Receipts'!F12</f>
        <v>0</v>
      </c>
      <c r="F10" s="63"/>
      <c r="G10" s="63"/>
    </row>
    <row r="11" spans="1:7" ht="13.5" customHeight="1">
      <c r="A11" s="129">
        <f t="shared" si="0"/>
      </c>
      <c r="B11" s="129" t="s">
        <v>2591</v>
      </c>
      <c r="C11" s="312">
        <f t="shared" si="1"/>
        <v>0</v>
      </c>
      <c r="D11" s="129">
        <v>20162017</v>
      </c>
      <c r="E11" s="315">
        <f>'General Fund Receipts'!F13</f>
        <v>0</v>
      </c>
      <c r="F11" s="63"/>
      <c r="G11" s="63"/>
    </row>
    <row r="12" spans="1:7" ht="13.5" customHeight="1">
      <c r="A12" s="129">
        <f t="shared" si="0"/>
      </c>
      <c r="B12" s="129" t="s">
        <v>1228</v>
      </c>
      <c r="C12" s="312">
        <f t="shared" si="1"/>
        <v>0</v>
      </c>
      <c r="D12" s="129">
        <v>20162017</v>
      </c>
      <c r="E12" s="315">
        <f>'General Fund Receipts'!F14</f>
        <v>0</v>
      </c>
      <c r="F12" s="63"/>
      <c r="G12" s="63"/>
    </row>
    <row r="13" spans="1:7" ht="13.5" customHeight="1">
      <c r="A13" s="129">
        <f t="shared" si="0"/>
      </c>
      <c r="B13" s="129" t="s">
        <v>1227</v>
      </c>
      <c r="C13" s="312">
        <f t="shared" si="1"/>
        <v>0</v>
      </c>
      <c r="D13" s="129">
        <v>20162017</v>
      </c>
      <c r="E13" s="315">
        <f>'General Fund Receipts'!F15</f>
        <v>0</v>
      </c>
      <c r="F13" s="63"/>
      <c r="G13" s="63"/>
    </row>
    <row r="14" spans="1:7" ht="13.5" customHeight="1">
      <c r="A14" s="129">
        <f t="shared" si="0"/>
      </c>
      <c r="B14" s="129" t="s">
        <v>1226</v>
      </c>
      <c r="C14" s="312">
        <f t="shared" si="1"/>
        <v>0</v>
      </c>
      <c r="D14" s="129">
        <v>20162017</v>
      </c>
      <c r="E14" s="315">
        <f>'General Fund Receipts'!F16</f>
        <v>0</v>
      </c>
      <c r="F14" s="63"/>
      <c r="G14" s="63"/>
    </row>
    <row r="15" spans="1:7" ht="13.5" customHeight="1">
      <c r="A15" s="129">
        <f t="shared" si="0"/>
      </c>
      <c r="B15" s="129" t="s">
        <v>1225</v>
      </c>
      <c r="C15" s="312">
        <f t="shared" si="1"/>
        <v>0</v>
      </c>
      <c r="D15" s="129">
        <v>20162017</v>
      </c>
      <c r="E15" s="315">
        <f>'General Fund Receipts'!F17</f>
        <v>0</v>
      </c>
      <c r="F15" s="63"/>
      <c r="G15" s="63"/>
    </row>
    <row r="16" spans="1:7" ht="13.5" customHeight="1">
      <c r="A16" s="129">
        <f t="shared" si="0"/>
      </c>
      <c r="B16" s="129" t="s">
        <v>1224</v>
      </c>
      <c r="C16" s="312">
        <f t="shared" si="1"/>
        <v>0</v>
      </c>
      <c r="D16" s="129">
        <v>20162017</v>
      </c>
      <c r="E16" s="315">
        <f>'General Fund Receipts'!F18</f>
        <v>0</v>
      </c>
      <c r="F16" s="63"/>
      <c r="G16" s="63"/>
    </row>
    <row r="17" spans="1:7" ht="13.5" customHeight="1">
      <c r="A17" s="129">
        <f t="shared" si="0"/>
      </c>
      <c r="B17" s="129" t="s">
        <v>1223</v>
      </c>
      <c r="C17" s="312">
        <f t="shared" si="1"/>
        <v>0</v>
      </c>
      <c r="D17" s="129">
        <v>20162017</v>
      </c>
      <c r="E17" s="315">
        <f>'General Fund Receipts'!F19</f>
        <v>0</v>
      </c>
      <c r="F17" s="63"/>
      <c r="G17" s="63"/>
    </row>
    <row r="18" spans="1:7" ht="13.5" customHeight="1">
      <c r="A18" s="129">
        <f t="shared" si="0"/>
      </c>
      <c r="B18" s="129" t="s">
        <v>1995</v>
      </c>
      <c r="C18" s="312">
        <f t="shared" si="1"/>
        <v>0</v>
      </c>
      <c r="D18" s="129">
        <v>20162017</v>
      </c>
      <c r="E18" s="315">
        <f>'General Fund Receipts'!F20</f>
        <v>0</v>
      </c>
      <c r="F18" s="63"/>
      <c r="G18" s="63"/>
    </row>
    <row r="19" spans="1:7" ht="13.5" customHeight="1">
      <c r="A19" s="129">
        <f t="shared" si="0"/>
      </c>
      <c r="B19" s="129" t="s">
        <v>1222</v>
      </c>
      <c r="C19" s="312">
        <f t="shared" si="1"/>
        <v>0</v>
      </c>
      <c r="D19" s="129">
        <v>20162017</v>
      </c>
      <c r="E19" s="315">
        <f>'General Fund Receipts'!F21</f>
        <v>0</v>
      </c>
      <c r="F19" s="63"/>
      <c r="G19" s="63"/>
    </row>
    <row r="20" spans="1:7" ht="13.5" customHeight="1">
      <c r="A20" s="129">
        <f t="shared" si="0"/>
      </c>
      <c r="B20" s="129" t="s">
        <v>1221</v>
      </c>
      <c r="C20" s="312">
        <f t="shared" si="1"/>
        <v>0</v>
      </c>
      <c r="D20" s="129">
        <v>20162017</v>
      </c>
      <c r="E20" s="315">
        <f>'General Fund Receipts'!F22</f>
        <v>0</v>
      </c>
      <c r="F20" s="63"/>
      <c r="G20" s="63"/>
    </row>
    <row r="21" spans="1:7" ht="13.5" customHeight="1">
      <c r="A21" s="129">
        <f t="shared" si="0"/>
      </c>
      <c r="B21" s="129" t="s">
        <v>1220</v>
      </c>
      <c r="C21" s="312">
        <f t="shared" si="1"/>
        <v>0</v>
      </c>
      <c r="D21" s="129">
        <v>20162017</v>
      </c>
      <c r="E21" s="315">
        <f>'General Fund Receipts'!F23</f>
        <v>0</v>
      </c>
      <c r="F21" s="63"/>
      <c r="G21" s="63"/>
    </row>
    <row r="22" spans="1:7" ht="13.5" customHeight="1">
      <c r="A22" s="129">
        <f t="shared" si="0"/>
      </c>
      <c r="B22" s="129" t="s">
        <v>1219</v>
      </c>
      <c r="C22" s="312">
        <f t="shared" si="1"/>
        <v>0</v>
      </c>
      <c r="D22" s="129">
        <v>20162017</v>
      </c>
      <c r="E22" s="315">
        <f>'General Fund Receipts'!F24</f>
        <v>0</v>
      </c>
      <c r="F22" s="63"/>
      <c r="G22" s="63"/>
    </row>
    <row r="23" spans="1:7" ht="13.5" customHeight="1">
      <c r="A23" s="129">
        <f t="shared" si="0"/>
      </c>
      <c r="B23" s="129" t="s">
        <v>1218</v>
      </c>
      <c r="C23" s="312">
        <f t="shared" si="1"/>
        <v>0</v>
      </c>
      <c r="D23" s="129">
        <v>20162017</v>
      </c>
      <c r="E23" s="315">
        <f>'General Fund Receipts'!F25</f>
        <v>0</v>
      </c>
      <c r="F23" s="63"/>
      <c r="G23" s="63"/>
    </row>
    <row r="24" spans="1:7" ht="13.5" customHeight="1">
      <c r="A24" s="129">
        <f t="shared" si="0"/>
      </c>
      <c r="B24" s="129" t="s">
        <v>1217</v>
      </c>
      <c r="C24" s="312">
        <f t="shared" si="1"/>
        <v>0</v>
      </c>
      <c r="D24" s="129">
        <v>20162017</v>
      </c>
      <c r="E24" s="315">
        <f>'General Fund Receipts'!F26</f>
        <v>0</v>
      </c>
      <c r="F24" s="63"/>
      <c r="G24" s="63"/>
    </row>
    <row r="25" spans="1:7" ht="13.5" customHeight="1">
      <c r="A25" s="129">
        <f t="shared" si="0"/>
      </c>
      <c r="B25" s="129" t="s">
        <v>1216</v>
      </c>
      <c r="C25" s="312">
        <f t="shared" si="1"/>
        <v>0</v>
      </c>
      <c r="D25" s="129">
        <v>20162017</v>
      </c>
      <c r="E25" s="315">
        <f>'General Fund Receipts'!F27</f>
        <v>0</v>
      </c>
      <c r="F25" s="63"/>
      <c r="G25" s="63"/>
    </row>
    <row r="26" spans="1:7" ht="13.5" customHeight="1">
      <c r="A26" s="129">
        <f t="shared" si="0"/>
      </c>
      <c r="B26" s="129" t="s">
        <v>2255</v>
      </c>
      <c r="C26" s="312">
        <f>IF(ISNUMBER(E26),E26,0)</f>
        <v>0</v>
      </c>
      <c r="D26" s="129">
        <v>20162017</v>
      </c>
      <c r="E26" s="315">
        <f>'General Fund Receipts'!F28</f>
        <v>0</v>
      </c>
      <c r="F26" s="63"/>
      <c r="G26" s="63"/>
    </row>
    <row r="27" spans="1:7" ht="13.5" customHeight="1">
      <c r="A27" s="129">
        <f t="shared" si="0"/>
      </c>
      <c r="B27" s="263" t="s">
        <v>1958</v>
      </c>
      <c r="C27" s="316">
        <f t="shared" si="1"/>
        <v>0</v>
      </c>
      <c r="D27" s="129">
        <v>20162017</v>
      </c>
      <c r="E27" s="317">
        <f>'General Fund Receipts'!F29</f>
        <v>0</v>
      </c>
      <c r="F27" s="63"/>
      <c r="G27" s="63"/>
    </row>
    <row r="28" spans="1:7" ht="13.5" customHeight="1">
      <c r="A28" s="129">
        <f t="shared" si="0"/>
      </c>
      <c r="B28" s="129" t="s">
        <v>1215</v>
      </c>
      <c r="C28" s="312">
        <f t="shared" si="1"/>
        <v>0</v>
      </c>
      <c r="D28" s="129">
        <v>20162017</v>
      </c>
      <c r="E28" s="315">
        <f>'General Fund Receipts'!F30</f>
        <v>0</v>
      </c>
      <c r="F28" s="63"/>
      <c r="G28" s="63"/>
    </row>
    <row r="29" spans="1:6" ht="13.5" customHeight="1">
      <c r="A29" s="129">
        <f t="shared" si="0"/>
      </c>
      <c r="B29" s="129" t="s">
        <v>1214</v>
      </c>
      <c r="C29" s="312">
        <f t="shared" si="1"/>
        <v>0</v>
      </c>
      <c r="D29" s="129">
        <v>20162017</v>
      </c>
      <c r="E29" s="315">
        <f>'General Fund Receipts'!F32</f>
        <v>0</v>
      </c>
      <c r="F29" s="63"/>
    </row>
    <row r="30" spans="1:6" ht="13.5" customHeight="1">
      <c r="A30" s="129">
        <f t="shared" si="0"/>
      </c>
      <c r="B30" s="129" t="s">
        <v>1213</v>
      </c>
      <c r="C30" s="312">
        <f t="shared" si="1"/>
        <v>0</v>
      </c>
      <c r="D30" s="129">
        <v>20162017</v>
      </c>
      <c r="E30" s="315">
        <f>'General Fund Receipts'!F35</f>
        <v>0</v>
      </c>
      <c r="F30" s="63"/>
    </row>
    <row r="31" spans="1:6" ht="13.5" customHeight="1">
      <c r="A31" s="129">
        <f t="shared" si="0"/>
      </c>
      <c r="B31" s="129" t="s">
        <v>1212</v>
      </c>
      <c r="C31" s="312">
        <f t="shared" si="1"/>
        <v>0</v>
      </c>
      <c r="D31" s="129">
        <v>20162017</v>
      </c>
      <c r="E31" s="315">
        <f>'General Fund Receipts'!F36</f>
        <v>0</v>
      </c>
      <c r="F31" s="63"/>
    </row>
    <row r="32" spans="1:6" ht="13.5" customHeight="1">
      <c r="A32" s="129">
        <f t="shared" si="0"/>
      </c>
      <c r="B32" s="129" t="s">
        <v>1211</v>
      </c>
      <c r="C32" s="312">
        <f t="shared" si="1"/>
        <v>0</v>
      </c>
      <c r="D32" s="129">
        <v>20162017</v>
      </c>
      <c r="E32" s="315">
        <f>'General Fund Receipts'!F37</f>
        <v>0</v>
      </c>
      <c r="F32" s="63"/>
    </row>
    <row r="33" spans="1:6" ht="13.5" customHeight="1">
      <c r="A33" s="129">
        <f t="shared" si="0"/>
      </c>
      <c r="B33" s="129" t="s">
        <v>1210</v>
      </c>
      <c r="C33" s="312">
        <f t="shared" si="1"/>
        <v>0</v>
      </c>
      <c r="D33" s="129">
        <v>20162017</v>
      </c>
      <c r="E33" s="315">
        <f>'General Fund Receipts'!F39</f>
        <v>0</v>
      </c>
      <c r="F33" s="63"/>
    </row>
    <row r="34" spans="1:7" ht="13.5" customHeight="1">
      <c r="A34" s="129">
        <f t="shared" si="0"/>
      </c>
      <c r="B34" s="129" t="s">
        <v>1209</v>
      </c>
      <c r="C34" s="312">
        <f t="shared" si="1"/>
        <v>0</v>
      </c>
      <c r="D34" s="129">
        <v>20162017</v>
      </c>
      <c r="E34" s="315">
        <f>'General Fund Receipts'!F42</f>
        <v>0</v>
      </c>
      <c r="F34" s="63"/>
      <c r="G34" s="55"/>
    </row>
    <row r="35" spans="1:7" ht="13.5" customHeight="1">
      <c r="A35" s="129">
        <f t="shared" si="0"/>
      </c>
      <c r="B35" s="129" t="s">
        <v>1208</v>
      </c>
      <c r="C35" s="312">
        <f t="shared" si="1"/>
        <v>0</v>
      </c>
      <c r="D35" s="129">
        <v>20162017</v>
      </c>
      <c r="E35" s="315">
        <f>'General Fund Receipts'!F43</f>
        <v>0</v>
      </c>
      <c r="F35" s="63"/>
      <c r="G35" s="55"/>
    </row>
    <row r="36" spans="1:7" ht="13.5" customHeight="1">
      <c r="A36" s="129">
        <f t="shared" si="0"/>
      </c>
      <c r="B36" s="129" t="s">
        <v>1207</v>
      </c>
      <c r="C36" s="312">
        <f t="shared" si="1"/>
        <v>0</v>
      </c>
      <c r="D36" s="129">
        <v>20162017</v>
      </c>
      <c r="E36" s="315">
        <f>'General Fund Receipts'!F44</f>
        <v>0</v>
      </c>
      <c r="F36" s="63"/>
      <c r="G36" s="55"/>
    </row>
    <row r="37" spans="1:7" ht="13.5" customHeight="1">
      <c r="A37" s="129">
        <f t="shared" si="0"/>
      </c>
      <c r="B37" s="129" t="s">
        <v>1206</v>
      </c>
      <c r="C37" s="312">
        <f t="shared" si="1"/>
        <v>0</v>
      </c>
      <c r="D37" s="129">
        <v>20162017</v>
      </c>
      <c r="E37" s="315">
        <f>'General Fund Receipts'!F45</f>
        <v>0</v>
      </c>
      <c r="F37" s="63"/>
      <c r="G37" s="55"/>
    </row>
    <row r="38" spans="1:7" ht="13.5" customHeight="1">
      <c r="A38" s="129">
        <f t="shared" si="0"/>
      </c>
      <c r="B38" s="129" t="s">
        <v>1205</v>
      </c>
      <c r="C38" s="312">
        <f t="shared" si="1"/>
        <v>0</v>
      </c>
      <c r="D38" s="129">
        <v>20162017</v>
      </c>
      <c r="E38" s="315">
        <f>'General Fund Receipts'!F46</f>
        <v>0</v>
      </c>
      <c r="F38" s="63"/>
      <c r="G38" s="55"/>
    </row>
    <row r="39" spans="1:7" ht="13.5" customHeight="1">
      <c r="A39" s="129">
        <f t="shared" si="0"/>
      </c>
      <c r="B39" s="129" t="s">
        <v>2587</v>
      </c>
      <c r="C39" s="312">
        <f>IF(ISNUMBER(E39),E39,0)</f>
        <v>0</v>
      </c>
      <c r="D39" s="129">
        <v>20162017</v>
      </c>
      <c r="E39" s="315">
        <f>'General Fund Receipts'!F47</f>
        <v>0</v>
      </c>
      <c r="F39" s="63"/>
      <c r="G39" s="55"/>
    </row>
    <row r="40" spans="1:7" ht="13.5" customHeight="1">
      <c r="A40" s="129">
        <f t="shared" si="0"/>
      </c>
      <c r="B40" s="129" t="s">
        <v>1794</v>
      </c>
      <c r="C40" s="312">
        <f>IF(ISNUMBER(E40),E40,0)</f>
        <v>0</v>
      </c>
      <c r="D40" s="129">
        <v>20162017</v>
      </c>
      <c r="E40" s="315">
        <f>'General Fund Receipts'!F48</f>
        <v>0</v>
      </c>
      <c r="F40" s="63"/>
      <c r="G40" s="77"/>
    </row>
    <row r="41" spans="1:7" ht="13.5" customHeight="1">
      <c r="A41" s="129">
        <f t="shared" si="0"/>
      </c>
      <c r="B41" s="129" t="s">
        <v>1204</v>
      </c>
      <c r="C41" s="312">
        <f t="shared" si="1"/>
        <v>0</v>
      </c>
      <c r="D41" s="129">
        <v>20162017</v>
      </c>
      <c r="E41" s="315">
        <f>'General Fund Receipts'!F49</f>
        <v>0</v>
      </c>
      <c r="F41" s="63"/>
      <c r="G41" s="55"/>
    </row>
    <row r="42" spans="1:7" ht="13.5" customHeight="1">
      <c r="A42" s="129">
        <f t="shared" si="0"/>
      </c>
      <c r="B42" s="129" t="s">
        <v>1203</v>
      </c>
      <c r="C42" s="312">
        <f t="shared" si="1"/>
        <v>0</v>
      </c>
      <c r="D42" s="129">
        <v>20162017</v>
      </c>
      <c r="E42" s="315">
        <f>'General Fund Receipts'!F50</f>
        <v>0</v>
      </c>
      <c r="F42" s="63"/>
      <c r="G42" s="55"/>
    </row>
    <row r="43" spans="1:7" ht="13.5" customHeight="1">
      <c r="A43" s="129">
        <f t="shared" si="0"/>
      </c>
      <c r="B43" s="129" t="s">
        <v>1202</v>
      </c>
      <c r="C43" s="312">
        <f t="shared" si="1"/>
        <v>0</v>
      </c>
      <c r="D43" s="129">
        <v>20162017</v>
      </c>
      <c r="E43" s="315">
        <f>'General Fund Receipts'!F51</f>
        <v>0</v>
      </c>
      <c r="F43" s="63"/>
      <c r="G43" s="55"/>
    </row>
    <row r="44" spans="1:7" ht="13.5" customHeight="1">
      <c r="A44" s="129">
        <f t="shared" si="0"/>
      </c>
      <c r="B44" s="129" t="s">
        <v>1201</v>
      </c>
      <c r="C44" s="312">
        <f t="shared" si="1"/>
        <v>0</v>
      </c>
      <c r="D44" s="129">
        <v>20162017</v>
      </c>
      <c r="E44" s="315">
        <f>'General Fund Receipts'!F52</f>
        <v>0</v>
      </c>
      <c r="F44" s="63"/>
      <c r="G44" s="55"/>
    </row>
    <row r="45" spans="1:7" ht="13.5" customHeight="1">
      <c r="A45" s="129">
        <f t="shared" si="0"/>
      </c>
      <c r="B45" s="129" t="s">
        <v>1200</v>
      </c>
      <c r="C45" s="312">
        <f t="shared" si="1"/>
        <v>0</v>
      </c>
      <c r="D45" s="129">
        <v>20162017</v>
      </c>
      <c r="E45" s="315">
        <f>'General Fund Receipts'!F53</f>
        <v>0</v>
      </c>
      <c r="F45" s="63"/>
      <c r="G45" s="55"/>
    </row>
    <row r="46" spans="1:7" ht="13.5" customHeight="1">
      <c r="A46" s="129">
        <f t="shared" si="0"/>
      </c>
      <c r="B46" s="129" t="s">
        <v>1913</v>
      </c>
      <c r="C46" s="312">
        <f>IF(ISNUMBER(E46),E46,0)</f>
        <v>0</v>
      </c>
      <c r="D46" s="129">
        <v>20162017</v>
      </c>
      <c r="E46" s="315">
        <f>'General Fund Receipts'!F54</f>
        <v>0</v>
      </c>
      <c r="F46" s="63"/>
      <c r="G46" s="55"/>
    </row>
    <row r="47" spans="1:7" ht="13.5" customHeight="1">
      <c r="A47" s="129">
        <f t="shared" si="0"/>
      </c>
      <c r="B47" s="129" t="s">
        <v>1199</v>
      </c>
      <c r="C47" s="312">
        <f t="shared" si="1"/>
        <v>0</v>
      </c>
      <c r="D47" s="129">
        <v>20162017</v>
      </c>
      <c r="E47" s="315">
        <f>'General Fund Receipts'!F55</f>
        <v>0</v>
      </c>
      <c r="F47" s="63"/>
      <c r="G47" s="55"/>
    </row>
    <row r="48" spans="1:7" ht="13.5" customHeight="1">
      <c r="A48" s="129">
        <f t="shared" si="0"/>
      </c>
      <c r="B48" s="129" t="s">
        <v>1198</v>
      </c>
      <c r="C48" s="312">
        <f t="shared" si="1"/>
        <v>0</v>
      </c>
      <c r="D48" s="129">
        <v>20162017</v>
      </c>
      <c r="E48" s="315">
        <f>'General Fund Receipts'!F56</f>
        <v>0</v>
      </c>
      <c r="F48" s="63"/>
      <c r="G48" s="55"/>
    </row>
    <row r="49" spans="1:7" ht="13.5" customHeight="1">
      <c r="A49" s="129">
        <f t="shared" si="0"/>
      </c>
      <c r="B49" s="129" t="s">
        <v>1197</v>
      </c>
      <c r="C49" s="312">
        <f t="shared" si="1"/>
        <v>0</v>
      </c>
      <c r="D49" s="129">
        <v>20162017</v>
      </c>
      <c r="E49" s="315">
        <f>'General Fund Receipts'!F57</f>
        <v>0</v>
      </c>
      <c r="F49" s="63"/>
      <c r="G49" s="55"/>
    </row>
    <row r="50" spans="1:7" ht="13.5" customHeight="1">
      <c r="A50" s="129">
        <f t="shared" si="0"/>
      </c>
      <c r="B50" s="129" t="s">
        <v>1196</v>
      </c>
      <c r="C50" s="312">
        <f t="shared" si="1"/>
        <v>0</v>
      </c>
      <c r="D50" s="129">
        <v>20162017</v>
      </c>
      <c r="E50" s="315">
        <f>'General Fund Receipts'!F58</f>
        <v>0</v>
      </c>
      <c r="F50" s="63"/>
      <c r="G50" s="55"/>
    </row>
    <row r="51" spans="1:7" ht="13.5" customHeight="1">
      <c r="A51" s="129">
        <f t="shared" si="0"/>
      </c>
      <c r="B51" s="129" t="s">
        <v>1195</v>
      </c>
      <c r="C51" s="312">
        <f t="shared" si="1"/>
        <v>0</v>
      </c>
      <c r="D51" s="129">
        <v>20162017</v>
      </c>
      <c r="E51" s="315">
        <f>'General Fund Receipts'!F59</f>
        <v>0</v>
      </c>
      <c r="F51" s="63"/>
      <c r="G51" s="55"/>
    </row>
    <row r="52" spans="1:7" ht="13.5" customHeight="1">
      <c r="A52" s="129">
        <f t="shared" si="0"/>
      </c>
      <c r="B52" s="129" t="s">
        <v>1194</v>
      </c>
      <c r="C52" s="312">
        <f t="shared" si="1"/>
        <v>0</v>
      </c>
      <c r="D52" s="129">
        <v>20162017</v>
      </c>
      <c r="E52" s="315">
        <f>'General Fund Receipts'!F60</f>
        <v>0</v>
      </c>
      <c r="F52" s="63"/>
      <c r="G52" s="55"/>
    </row>
    <row r="53" spans="1:7" ht="13.5" customHeight="1">
      <c r="A53" s="129">
        <f t="shared" si="0"/>
      </c>
      <c r="B53" s="129" t="s">
        <v>1193</v>
      </c>
      <c r="C53" s="312">
        <f t="shared" si="1"/>
        <v>0</v>
      </c>
      <c r="D53" s="129">
        <v>20162017</v>
      </c>
      <c r="E53" s="315">
        <f>'General Fund Receipts'!F61</f>
        <v>0</v>
      </c>
      <c r="F53" s="63"/>
      <c r="G53" s="55"/>
    </row>
    <row r="54" spans="1:7" ht="13.5" customHeight="1">
      <c r="A54" s="129">
        <f t="shared" si="0"/>
      </c>
      <c r="B54" s="129" t="s">
        <v>1192</v>
      </c>
      <c r="C54" s="312">
        <f t="shared" si="1"/>
        <v>0</v>
      </c>
      <c r="D54" s="129">
        <v>20162017</v>
      </c>
      <c r="E54" s="315">
        <f>'General Fund Receipts'!F62</f>
        <v>0</v>
      </c>
      <c r="F54" s="63"/>
      <c r="G54" s="55"/>
    </row>
    <row r="55" spans="1:7" ht="13.5" customHeight="1">
      <c r="A55" s="129">
        <f t="shared" si="0"/>
      </c>
      <c r="B55" s="129" t="s">
        <v>1976</v>
      </c>
      <c r="C55" s="312">
        <f t="shared" si="1"/>
        <v>0</v>
      </c>
      <c r="D55" s="129">
        <v>20162017</v>
      </c>
      <c r="E55" s="315">
        <f>'General Fund Receipts'!F63</f>
        <v>0</v>
      </c>
      <c r="F55" s="63"/>
      <c r="G55" s="55"/>
    </row>
    <row r="56" spans="1:7" ht="13.5" customHeight="1">
      <c r="A56" s="129">
        <f t="shared" si="0"/>
      </c>
      <c r="B56" s="129" t="s">
        <v>2583</v>
      </c>
      <c r="C56" s="312">
        <f>IF(ISNUMBER(E56),E56,0)</f>
        <v>0</v>
      </c>
      <c r="D56" s="129">
        <v>20162017</v>
      </c>
      <c r="E56" s="315">
        <f>'General Fund Receipts'!F64</f>
        <v>0</v>
      </c>
      <c r="F56" s="63"/>
      <c r="G56" s="55"/>
    </row>
    <row r="57" spans="1:7" ht="13.5" customHeight="1">
      <c r="A57" s="129">
        <f t="shared" si="0"/>
      </c>
      <c r="B57" s="129" t="s">
        <v>2584</v>
      </c>
      <c r="C57" s="312">
        <f>IF(ISNUMBER(E57),E57,0)</f>
        <v>0</v>
      </c>
      <c r="D57" s="129">
        <v>20162017</v>
      </c>
      <c r="E57" s="315">
        <f>'General Fund Receipts'!F65</f>
        <v>0</v>
      </c>
      <c r="F57" s="63"/>
      <c r="G57" s="55"/>
    </row>
    <row r="58" spans="1:7" ht="13.5" customHeight="1">
      <c r="A58" s="129">
        <f t="shared" si="0"/>
      </c>
      <c r="B58" s="129" t="s">
        <v>2659</v>
      </c>
      <c r="C58" s="312">
        <f>IF(ISNUMBER(E58),E58,0)</f>
        <v>0</v>
      </c>
      <c r="D58" s="129">
        <v>20162017</v>
      </c>
      <c r="E58" s="315">
        <f>'General Fund Receipts'!F66</f>
        <v>0</v>
      </c>
      <c r="F58" s="63"/>
      <c r="G58" s="55"/>
    </row>
    <row r="59" spans="1:7" ht="13.5" customHeight="1">
      <c r="A59" s="129">
        <f t="shared" si="0"/>
      </c>
      <c r="B59" s="129" t="s">
        <v>1191</v>
      </c>
      <c r="C59" s="312">
        <f t="shared" si="1"/>
        <v>0</v>
      </c>
      <c r="D59" s="129">
        <v>20162017</v>
      </c>
      <c r="E59" s="315">
        <f>'General Fund Receipts'!F67</f>
        <v>0</v>
      </c>
      <c r="F59" s="63"/>
      <c r="G59" s="55"/>
    </row>
    <row r="60" spans="1:7" ht="13.5" customHeight="1">
      <c r="A60" s="129">
        <f t="shared" si="0"/>
      </c>
      <c r="B60" s="129" t="s">
        <v>1190</v>
      </c>
      <c r="C60" s="312">
        <f t="shared" si="1"/>
        <v>0</v>
      </c>
      <c r="D60" s="129">
        <v>20162017</v>
      </c>
      <c r="E60" s="315">
        <f>'General Fund Receipts'!F69</f>
        <v>0</v>
      </c>
      <c r="F60" s="63"/>
      <c r="G60" s="52"/>
    </row>
    <row r="61" spans="1:7" ht="13.5" customHeight="1">
      <c r="A61" s="129">
        <f t="shared" si="0"/>
      </c>
      <c r="B61" s="129" t="s">
        <v>1189</v>
      </c>
      <c r="C61" s="312">
        <f t="shared" si="1"/>
        <v>0</v>
      </c>
      <c r="D61" s="129">
        <v>20162017</v>
      </c>
      <c r="E61" s="315">
        <f>'General Fund Receipts'!F72</f>
        <v>0</v>
      </c>
      <c r="F61" s="63"/>
      <c r="G61" s="52"/>
    </row>
    <row r="62" spans="1:7" ht="13.5" customHeight="1">
      <c r="A62" s="129">
        <f t="shared" si="0"/>
      </c>
      <c r="B62" s="129" t="s">
        <v>1188</v>
      </c>
      <c r="C62" s="312">
        <f t="shared" si="1"/>
        <v>0</v>
      </c>
      <c r="D62" s="129">
        <v>20162017</v>
      </c>
      <c r="E62" s="315">
        <f>'General Fund Receipts'!F73</f>
        <v>0</v>
      </c>
      <c r="F62" s="63"/>
      <c r="G62" s="52"/>
    </row>
    <row r="63" spans="1:7" ht="13.5" customHeight="1">
      <c r="A63" s="129">
        <f t="shared" si="0"/>
      </c>
      <c r="B63" s="263" t="s">
        <v>1959</v>
      </c>
      <c r="C63" s="316">
        <f t="shared" si="1"/>
        <v>0</v>
      </c>
      <c r="D63" s="129">
        <v>20162017</v>
      </c>
      <c r="E63" s="317">
        <f>'General Fund Receipts'!F74</f>
        <v>0</v>
      </c>
      <c r="F63" s="63"/>
      <c r="G63" s="52"/>
    </row>
    <row r="64" spans="1:7" ht="13.5" customHeight="1">
      <c r="A64" s="129">
        <f t="shared" si="0"/>
      </c>
      <c r="B64" s="129" t="s">
        <v>1384</v>
      </c>
      <c r="C64" s="312">
        <f t="shared" si="1"/>
        <v>0</v>
      </c>
      <c r="D64" s="129">
        <v>20162017</v>
      </c>
      <c r="E64" s="315">
        <f>'General Fund Receipts'!F75</f>
        <v>0</v>
      </c>
      <c r="F64" s="63"/>
      <c r="G64" s="52"/>
    </row>
    <row r="65" spans="1:7" ht="13.5" customHeight="1">
      <c r="A65" s="129">
        <f t="shared" si="0"/>
      </c>
      <c r="B65" s="129" t="s">
        <v>1187</v>
      </c>
      <c r="C65" s="312">
        <f t="shared" si="1"/>
        <v>0</v>
      </c>
      <c r="D65" s="129">
        <v>20162017</v>
      </c>
      <c r="E65" s="315">
        <f>'General Fund Receipts'!F76</f>
        <v>0</v>
      </c>
      <c r="F65" s="63"/>
      <c r="G65" s="52"/>
    </row>
    <row r="66" spans="1:7" ht="13.5" customHeight="1">
      <c r="A66" s="129">
        <f t="shared" si="0"/>
      </c>
      <c r="B66" s="129" t="s">
        <v>1186</v>
      </c>
      <c r="C66" s="312">
        <f t="shared" si="1"/>
        <v>0</v>
      </c>
      <c r="D66" s="129">
        <v>20162017</v>
      </c>
      <c r="E66" s="315">
        <f>'General Fund Receipts'!F77</f>
        <v>0</v>
      </c>
      <c r="F66" s="63"/>
      <c r="G66" s="61"/>
    </row>
    <row r="67" spans="1:7" ht="13.5" customHeight="1">
      <c r="A67" s="129">
        <f t="shared" si="0"/>
      </c>
      <c r="B67" s="129" t="s">
        <v>1185</v>
      </c>
      <c r="C67" s="312">
        <f t="shared" si="1"/>
        <v>0</v>
      </c>
      <c r="D67" s="129">
        <v>20162017</v>
      </c>
      <c r="E67" s="315">
        <f>'General Fund Receipts'!F78</f>
        <v>0</v>
      </c>
      <c r="F67" s="63"/>
      <c r="G67" s="61"/>
    </row>
    <row r="68" spans="1:7" ht="13.5" customHeight="1">
      <c r="A68" s="129">
        <f t="shared" si="0"/>
      </c>
      <c r="B68" s="129" t="s">
        <v>1385</v>
      </c>
      <c r="C68" s="312">
        <f t="shared" si="1"/>
        <v>0</v>
      </c>
      <c r="D68" s="129">
        <v>20162017</v>
      </c>
      <c r="E68" s="315">
        <f>'General Fund Receipts'!F79</f>
        <v>0</v>
      </c>
      <c r="F68" s="63"/>
      <c r="G68" s="52"/>
    </row>
    <row r="69" spans="1:7" ht="13.5" customHeight="1">
      <c r="A69" s="129">
        <f t="shared" si="0"/>
      </c>
      <c r="B69" s="129" t="s">
        <v>1386</v>
      </c>
      <c r="C69" s="312">
        <f t="shared" si="1"/>
        <v>0</v>
      </c>
      <c r="D69" s="129">
        <v>20162017</v>
      </c>
      <c r="E69" s="315">
        <f>'General Fund Receipts'!F80</f>
        <v>0</v>
      </c>
      <c r="F69" s="63"/>
      <c r="G69" s="52"/>
    </row>
    <row r="70" spans="1:7" ht="13.5" customHeight="1">
      <c r="A70" s="129">
        <f t="shared" si="0"/>
      </c>
      <c r="B70" s="129" t="s">
        <v>1387</v>
      </c>
      <c r="C70" s="312">
        <f t="shared" si="1"/>
        <v>0</v>
      </c>
      <c r="D70" s="129">
        <v>20162017</v>
      </c>
      <c r="E70" s="315">
        <f>'General Fund Receipts'!F81</f>
        <v>0</v>
      </c>
      <c r="F70" s="63"/>
      <c r="G70" s="52"/>
    </row>
    <row r="71" spans="1:7" ht="13.5" customHeight="1">
      <c r="A71" s="129">
        <f aca="true" t="shared" si="2" ref="A71:A134">IF($G$1=0,"",$G$1)</f>
      </c>
      <c r="B71" s="129" t="s">
        <v>1184</v>
      </c>
      <c r="C71" s="312">
        <f t="shared" si="1"/>
        <v>0</v>
      </c>
      <c r="D71" s="129">
        <v>20162017</v>
      </c>
      <c r="E71" s="315">
        <f>'General Fund Receipts'!F82</f>
        <v>0</v>
      </c>
      <c r="F71" s="63"/>
      <c r="G71" s="52"/>
    </row>
    <row r="72" spans="1:7" ht="13.5" customHeight="1">
      <c r="A72" s="129">
        <f t="shared" si="2"/>
      </c>
      <c r="B72" s="129" t="s">
        <v>1183</v>
      </c>
      <c r="C72" s="312">
        <f t="shared" si="1"/>
        <v>0</v>
      </c>
      <c r="D72" s="129">
        <v>20162017</v>
      </c>
      <c r="E72" s="315">
        <f>'General Fund Receipts'!F83</f>
        <v>0</v>
      </c>
      <c r="F72" s="63"/>
      <c r="G72" s="52"/>
    </row>
    <row r="73" spans="1:7" ht="13.5" customHeight="1">
      <c r="A73" s="129">
        <f t="shared" si="2"/>
      </c>
      <c r="B73" s="129" t="s">
        <v>1796</v>
      </c>
      <c r="C73" s="312">
        <f t="shared" si="1"/>
        <v>0</v>
      </c>
      <c r="D73" s="129">
        <v>20162017</v>
      </c>
      <c r="E73" s="315">
        <f>'General Fund Receipts'!F84</f>
        <v>0</v>
      </c>
      <c r="F73" s="63"/>
      <c r="G73" s="52"/>
    </row>
    <row r="74" spans="1:7" ht="13.5" customHeight="1">
      <c r="A74" s="129">
        <f t="shared" si="2"/>
      </c>
      <c r="B74" s="129" t="s">
        <v>1243</v>
      </c>
      <c r="C74" s="312">
        <f t="shared" si="1"/>
        <v>0</v>
      </c>
      <c r="D74" s="129">
        <v>20162017</v>
      </c>
      <c r="E74" s="315">
        <f>'General Fund Receipts'!F85</f>
        <v>0</v>
      </c>
      <c r="F74" s="63"/>
      <c r="G74" s="52"/>
    </row>
    <row r="75" spans="1:7" ht="13.5" customHeight="1">
      <c r="A75" s="129">
        <f t="shared" si="2"/>
      </c>
      <c r="B75" s="129" t="s">
        <v>1182</v>
      </c>
      <c r="C75" s="312">
        <f aca="true" t="shared" si="3" ref="C75:C148">IF(ISNUMBER(E75),E75,0)</f>
        <v>0</v>
      </c>
      <c r="D75" s="129">
        <v>20162017</v>
      </c>
      <c r="E75" s="315">
        <f>'General Fund Receipts'!F86</f>
        <v>0</v>
      </c>
      <c r="F75" s="63"/>
      <c r="G75" s="52"/>
    </row>
    <row r="76" spans="1:7" ht="13.5" customHeight="1">
      <c r="A76" s="129">
        <f t="shared" si="2"/>
      </c>
      <c r="B76" s="129" t="s">
        <v>1181</v>
      </c>
      <c r="C76" s="312">
        <f t="shared" si="3"/>
        <v>0</v>
      </c>
      <c r="D76" s="129">
        <v>20162017</v>
      </c>
      <c r="E76" s="315">
        <f>'General Fund Receipts'!F87</f>
        <v>0</v>
      </c>
      <c r="F76" s="63"/>
      <c r="G76" s="52"/>
    </row>
    <row r="77" spans="1:7" ht="13.5" customHeight="1">
      <c r="A77" s="129">
        <f t="shared" si="2"/>
      </c>
      <c r="B77" s="129" t="s">
        <v>1180</v>
      </c>
      <c r="C77" s="312">
        <f t="shared" si="3"/>
        <v>0</v>
      </c>
      <c r="D77" s="129">
        <v>20162017</v>
      </c>
      <c r="E77" s="315">
        <f>'General Fund Receipts'!F88</f>
        <v>0</v>
      </c>
      <c r="F77" s="63"/>
      <c r="G77" s="52"/>
    </row>
    <row r="78" spans="1:7" ht="13.5" customHeight="1">
      <c r="A78" s="129">
        <f t="shared" si="2"/>
      </c>
      <c r="B78" s="129" t="s">
        <v>1179</v>
      </c>
      <c r="C78" s="312">
        <f t="shared" si="3"/>
        <v>0</v>
      </c>
      <c r="D78" s="129">
        <v>20162017</v>
      </c>
      <c r="E78" s="315">
        <f>'General Fund Receipts'!F89</f>
        <v>0</v>
      </c>
      <c r="F78" s="63"/>
      <c r="G78" s="52"/>
    </row>
    <row r="79" spans="1:7" ht="13.5" customHeight="1">
      <c r="A79" s="129">
        <f t="shared" si="2"/>
      </c>
      <c r="B79" s="129" t="s">
        <v>1178</v>
      </c>
      <c r="C79" s="312">
        <f t="shared" si="3"/>
        <v>0</v>
      </c>
      <c r="D79" s="129">
        <v>20162017</v>
      </c>
      <c r="E79" s="315">
        <f>'General Fund Receipts'!F90</f>
        <v>0</v>
      </c>
      <c r="F79" s="63"/>
      <c r="G79" s="52"/>
    </row>
    <row r="80" spans="1:7" ht="13.5" customHeight="1">
      <c r="A80" s="129">
        <f t="shared" si="2"/>
      </c>
      <c r="B80" s="129" t="s">
        <v>1177</v>
      </c>
      <c r="C80" s="312">
        <f t="shared" si="3"/>
        <v>0</v>
      </c>
      <c r="D80" s="129">
        <v>20162017</v>
      </c>
      <c r="E80" s="315">
        <f>'General Fund Receipts'!F91</f>
        <v>0</v>
      </c>
      <c r="F80" s="63"/>
      <c r="G80" s="52"/>
    </row>
    <row r="81" spans="1:7" ht="13.5" customHeight="1">
      <c r="A81" s="129">
        <f t="shared" si="2"/>
      </c>
      <c r="B81" s="129" t="s">
        <v>1176</v>
      </c>
      <c r="C81" s="312">
        <f t="shared" si="3"/>
        <v>0</v>
      </c>
      <c r="D81" s="129">
        <v>20162017</v>
      </c>
      <c r="E81" s="315">
        <f>'General Fund Receipts'!F92</f>
        <v>0</v>
      </c>
      <c r="F81" s="63"/>
      <c r="G81" s="52"/>
    </row>
    <row r="82" spans="1:7" ht="13.5" customHeight="1">
      <c r="A82" s="129">
        <f t="shared" si="2"/>
      </c>
      <c r="B82" s="129" t="s">
        <v>1175</v>
      </c>
      <c r="C82" s="312">
        <f t="shared" si="3"/>
        <v>0</v>
      </c>
      <c r="D82" s="129">
        <v>20162017</v>
      </c>
      <c r="E82" s="315">
        <f>'General Fund Receipts'!F93</f>
        <v>0</v>
      </c>
      <c r="F82" s="63"/>
      <c r="G82" s="52"/>
    </row>
    <row r="83" spans="1:7" ht="13.5" customHeight="1">
      <c r="A83" s="129">
        <f t="shared" si="2"/>
      </c>
      <c r="B83" s="129" t="s">
        <v>1174</v>
      </c>
      <c r="C83" s="312">
        <f t="shared" si="3"/>
        <v>0</v>
      </c>
      <c r="D83" s="129">
        <v>20162017</v>
      </c>
      <c r="E83" s="315">
        <f>'General Fund Receipts'!F94</f>
        <v>0</v>
      </c>
      <c r="F83" s="63"/>
      <c r="G83" s="52"/>
    </row>
    <row r="84" spans="1:7" ht="13.5" customHeight="1">
      <c r="A84" s="129">
        <f t="shared" si="2"/>
      </c>
      <c r="B84" s="129" t="s">
        <v>1173</v>
      </c>
      <c r="C84" s="312">
        <f t="shared" si="3"/>
        <v>0</v>
      </c>
      <c r="D84" s="129">
        <v>20162017</v>
      </c>
      <c r="E84" s="315">
        <f>'General Fund Receipts'!F95</f>
        <v>0</v>
      </c>
      <c r="F84" s="63"/>
      <c r="G84" s="52"/>
    </row>
    <row r="85" spans="1:7" ht="13.5" customHeight="1">
      <c r="A85" s="129">
        <f t="shared" si="2"/>
      </c>
      <c r="B85" s="129" t="s">
        <v>1172</v>
      </c>
      <c r="C85" s="312">
        <f t="shared" si="3"/>
        <v>0</v>
      </c>
      <c r="D85" s="129">
        <v>20162017</v>
      </c>
      <c r="E85" s="315">
        <f>'General Fund Receipts'!F96</f>
        <v>0</v>
      </c>
      <c r="F85" s="63"/>
      <c r="G85" s="52"/>
    </row>
    <row r="86" spans="1:7" ht="13.5" customHeight="1">
      <c r="A86" s="129">
        <f t="shared" si="2"/>
      </c>
      <c r="B86" s="129" t="s">
        <v>1171</v>
      </c>
      <c r="C86" s="312">
        <f t="shared" si="3"/>
        <v>0</v>
      </c>
      <c r="D86" s="129">
        <v>20162017</v>
      </c>
      <c r="E86" s="315">
        <f>'General Fund Receipts'!F97</f>
        <v>0</v>
      </c>
      <c r="F86" s="63"/>
      <c r="G86" s="52"/>
    </row>
    <row r="87" spans="1:7" ht="13.5" customHeight="1">
      <c r="A87" s="129">
        <f t="shared" si="2"/>
      </c>
      <c r="B87" s="129" t="s">
        <v>1170</v>
      </c>
      <c r="C87" s="312">
        <f t="shared" si="3"/>
        <v>0</v>
      </c>
      <c r="D87" s="129">
        <v>20162017</v>
      </c>
      <c r="E87" s="315">
        <f>'General Fund Receipts'!F98</f>
        <v>0</v>
      </c>
      <c r="F87" s="63"/>
      <c r="G87" s="52"/>
    </row>
    <row r="88" spans="1:7" ht="13.5" customHeight="1">
      <c r="A88" s="129">
        <f t="shared" si="2"/>
      </c>
      <c r="B88" s="129" t="s">
        <v>1169</v>
      </c>
      <c r="C88" s="312">
        <f t="shared" si="3"/>
        <v>0</v>
      </c>
      <c r="D88" s="129">
        <v>20162017</v>
      </c>
      <c r="E88" s="315">
        <f>'General Fund Receipts'!F99</f>
        <v>0</v>
      </c>
      <c r="F88" s="63"/>
      <c r="G88" s="52"/>
    </row>
    <row r="89" spans="1:7" ht="13.5" customHeight="1">
      <c r="A89" s="129">
        <f t="shared" si="2"/>
      </c>
      <c r="B89" s="129" t="s">
        <v>1168</v>
      </c>
      <c r="C89" s="312">
        <f t="shared" si="3"/>
        <v>0</v>
      </c>
      <c r="D89" s="129">
        <v>20162017</v>
      </c>
      <c r="E89" s="315">
        <f>'General Fund Receipts'!F100</f>
        <v>0</v>
      </c>
      <c r="F89" s="63"/>
      <c r="G89" s="52"/>
    </row>
    <row r="90" spans="1:7" ht="13.5" customHeight="1">
      <c r="A90" s="129">
        <f t="shared" si="2"/>
      </c>
      <c r="B90" s="129" t="s">
        <v>1167</v>
      </c>
      <c r="C90" s="312">
        <f t="shared" si="3"/>
        <v>0</v>
      </c>
      <c r="D90" s="129">
        <v>20162017</v>
      </c>
      <c r="E90" s="315">
        <f>'General Fund Receipts'!F101</f>
        <v>0</v>
      </c>
      <c r="F90" s="63"/>
      <c r="G90" s="52"/>
    </row>
    <row r="91" spans="1:6" ht="13.5" customHeight="1">
      <c r="A91" s="129">
        <f t="shared" si="2"/>
      </c>
      <c r="B91" s="129" t="s">
        <v>1166</v>
      </c>
      <c r="C91" s="312">
        <f t="shared" si="3"/>
        <v>0</v>
      </c>
      <c r="D91" s="129">
        <v>20162017</v>
      </c>
      <c r="E91" s="315">
        <f>'General Fund Receipts'!F102</f>
        <v>0</v>
      </c>
      <c r="F91" s="63"/>
    </row>
    <row r="92" spans="1:7" ht="13.5" customHeight="1">
      <c r="A92" s="129">
        <f t="shared" si="2"/>
      </c>
      <c r="B92" s="129" t="s">
        <v>1165</v>
      </c>
      <c r="C92" s="312">
        <f t="shared" si="3"/>
        <v>0</v>
      </c>
      <c r="D92" s="129">
        <v>20162017</v>
      </c>
      <c r="E92" s="315">
        <f>'General Fund Receipts'!F103</f>
        <v>0</v>
      </c>
      <c r="F92" s="63"/>
      <c r="G92" s="55"/>
    </row>
    <row r="93" spans="1:7" ht="13.5" customHeight="1">
      <c r="A93" s="129">
        <f t="shared" si="2"/>
      </c>
      <c r="B93" s="129" t="s">
        <v>1164</v>
      </c>
      <c r="C93" s="312">
        <f t="shared" si="3"/>
        <v>0</v>
      </c>
      <c r="D93" s="129">
        <v>20162017</v>
      </c>
      <c r="E93" s="315">
        <f>'General Fund Receipts'!F104</f>
        <v>0</v>
      </c>
      <c r="F93" s="318"/>
      <c r="G93" s="55"/>
    </row>
    <row r="94" spans="1:7" ht="13.5" customHeight="1">
      <c r="A94" s="129">
        <f t="shared" si="2"/>
      </c>
      <c r="B94" s="129" t="s">
        <v>1163</v>
      </c>
      <c r="C94" s="312">
        <f t="shared" si="3"/>
        <v>0</v>
      </c>
      <c r="D94" s="129">
        <v>20162017</v>
      </c>
      <c r="E94" s="315">
        <f>'General Fund Receipts'!F105</f>
        <v>0</v>
      </c>
      <c r="F94" s="63"/>
      <c r="G94" s="55"/>
    </row>
    <row r="95" spans="1:7" ht="13.5" customHeight="1">
      <c r="A95" s="129">
        <f t="shared" si="2"/>
      </c>
      <c r="B95" s="129" t="s">
        <v>1162</v>
      </c>
      <c r="C95" s="312">
        <f t="shared" si="3"/>
        <v>0</v>
      </c>
      <c r="D95" s="129">
        <v>20162017</v>
      </c>
      <c r="E95" s="315">
        <f>'General Fund Receipts'!F107</f>
        <v>0</v>
      </c>
      <c r="F95" s="318"/>
      <c r="G95" s="55"/>
    </row>
    <row r="96" spans="1:7" ht="13.5" customHeight="1">
      <c r="A96" s="129">
        <f t="shared" si="2"/>
      </c>
      <c r="B96" s="129" t="s">
        <v>1161</v>
      </c>
      <c r="C96" s="312">
        <f t="shared" si="3"/>
        <v>0</v>
      </c>
      <c r="D96" s="129">
        <v>20162017</v>
      </c>
      <c r="E96" s="315">
        <f>'General Fund Receipts'!F110</f>
        <v>0</v>
      </c>
      <c r="F96" s="63"/>
      <c r="G96" s="55"/>
    </row>
    <row r="97" spans="1:7" ht="13.5" customHeight="1">
      <c r="A97" s="129">
        <f t="shared" si="2"/>
      </c>
      <c r="B97" s="129" t="s">
        <v>1160</v>
      </c>
      <c r="C97" s="312">
        <f t="shared" si="3"/>
        <v>0</v>
      </c>
      <c r="D97" s="129">
        <v>20162017</v>
      </c>
      <c r="E97" s="315">
        <f>'General Fund Receipts'!F111</f>
        <v>0</v>
      </c>
      <c r="F97" s="63"/>
      <c r="G97" s="55"/>
    </row>
    <row r="98" spans="1:6" ht="13.5" customHeight="1">
      <c r="A98" s="129">
        <f t="shared" si="2"/>
      </c>
      <c r="B98" s="129" t="s">
        <v>1159</v>
      </c>
      <c r="C98" s="312">
        <f t="shared" si="3"/>
        <v>0</v>
      </c>
      <c r="D98" s="129">
        <v>20162017</v>
      </c>
      <c r="E98" s="315">
        <f>'General Fund Receipts'!F112</f>
        <v>0</v>
      </c>
      <c r="F98" s="63"/>
    </row>
    <row r="99" spans="1:6" ht="13.5" customHeight="1">
      <c r="A99" s="129">
        <f t="shared" si="2"/>
      </c>
      <c r="B99" s="129" t="s">
        <v>1158</v>
      </c>
      <c r="C99" s="312">
        <f t="shared" si="3"/>
        <v>0</v>
      </c>
      <c r="D99" s="129">
        <v>20162017</v>
      </c>
      <c r="E99" s="315">
        <f>'General Fund Receipts'!F113</f>
        <v>0</v>
      </c>
      <c r="F99" s="63"/>
    </row>
    <row r="100" spans="1:7" ht="13.5" customHeight="1">
      <c r="A100" s="129">
        <f t="shared" si="2"/>
      </c>
      <c r="B100" s="129" t="s">
        <v>1157</v>
      </c>
      <c r="C100" s="312">
        <f t="shared" si="3"/>
        <v>0</v>
      </c>
      <c r="D100" s="129">
        <v>20162017</v>
      </c>
      <c r="E100" s="315">
        <f>'General Fund Receipts'!F114</f>
        <v>0</v>
      </c>
      <c r="F100" s="63"/>
      <c r="G100" s="54"/>
    </row>
    <row r="101" spans="1:7" ht="13.5" customHeight="1">
      <c r="A101" s="129">
        <f t="shared" si="2"/>
      </c>
      <c r="B101" s="129" t="s">
        <v>1156</v>
      </c>
      <c r="C101" s="312">
        <f t="shared" si="3"/>
        <v>0</v>
      </c>
      <c r="D101" s="129">
        <v>20162017</v>
      </c>
      <c r="E101" s="315">
        <f>'General Fund Receipts'!F115</f>
        <v>0</v>
      </c>
      <c r="F101" s="63"/>
      <c r="G101" s="54"/>
    </row>
    <row r="102" spans="1:7" ht="13.5" customHeight="1">
      <c r="A102" s="129">
        <f t="shared" si="2"/>
      </c>
      <c r="B102" s="129" t="s">
        <v>1155</v>
      </c>
      <c r="C102" s="312">
        <f t="shared" si="3"/>
        <v>0</v>
      </c>
      <c r="D102" s="129">
        <v>20162017</v>
      </c>
      <c r="E102" s="315">
        <f>'General Fund Receipts'!F116</f>
        <v>0</v>
      </c>
      <c r="F102" s="63"/>
      <c r="G102" s="54"/>
    </row>
    <row r="103" spans="1:7" ht="13.5" customHeight="1">
      <c r="A103" s="129">
        <f t="shared" si="2"/>
      </c>
      <c r="B103" s="129" t="s">
        <v>1154</v>
      </c>
      <c r="C103" s="312">
        <f t="shared" si="3"/>
        <v>0</v>
      </c>
      <c r="D103" s="129">
        <v>20162017</v>
      </c>
      <c r="E103" s="315">
        <f>'General Fund Receipts'!F117</f>
        <v>0</v>
      </c>
      <c r="F103" s="63"/>
      <c r="G103" s="54"/>
    </row>
    <row r="104" spans="1:7" ht="13.5" customHeight="1">
      <c r="A104" s="129">
        <f t="shared" si="2"/>
      </c>
      <c r="B104" s="129" t="s">
        <v>1153</v>
      </c>
      <c r="C104" s="312">
        <f t="shared" si="3"/>
        <v>0</v>
      </c>
      <c r="D104" s="129">
        <v>20162017</v>
      </c>
      <c r="E104" s="315">
        <f>'General Fund Receipts'!F119</f>
        <v>0</v>
      </c>
      <c r="F104" s="63"/>
      <c r="G104" s="54"/>
    </row>
    <row r="105" spans="1:7" ht="13.5" customHeight="1">
      <c r="A105" s="129">
        <f t="shared" si="2"/>
      </c>
      <c r="B105" s="129" t="s">
        <v>1152</v>
      </c>
      <c r="C105" s="312">
        <f t="shared" si="3"/>
        <v>0</v>
      </c>
      <c r="D105" s="129">
        <v>20162017</v>
      </c>
      <c r="E105" s="315">
        <f>'General Fund Receipts'!F121</f>
        <v>0</v>
      </c>
      <c r="F105" s="319"/>
      <c r="G105" s="54"/>
    </row>
    <row r="106" spans="1:7" ht="13.5" customHeight="1">
      <c r="A106" s="129">
        <f t="shared" si="2"/>
      </c>
      <c r="B106" s="129" t="s">
        <v>1151</v>
      </c>
      <c r="C106" s="312">
        <f t="shared" si="3"/>
        <v>0</v>
      </c>
      <c r="D106" s="129">
        <v>20162017</v>
      </c>
      <c r="E106" s="315">
        <f>'General Fund Disbursements'!F4</f>
        <v>0</v>
      </c>
      <c r="F106" s="63"/>
      <c r="G106" s="54"/>
    </row>
    <row r="107" spans="1:7" ht="13.5" customHeight="1">
      <c r="A107" s="129">
        <f t="shared" si="2"/>
      </c>
      <c r="B107" s="129" t="s">
        <v>1150</v>
      </c>
      <c r="C107" s="312">
        <f t="shared" si="3"/>
        <v>0</v>
      </c>
      <c r="D107" s="129">
        <v>20162017</v>
      </c>
      <c r="E107" s="315">
        <f>'General Fund Disbursements'!F5</f>
        <v>0</v>
      </c>
      <c r="F107" s="63"/>
      <c r="G107" s="86"/>
    </row>
    <row r="108" spans="1:7" ht="13.5" customHeight="1">
      <c r="A108" s="129">
        <f t="shared" si="2"/>
      </c>
      <c r="B108" s="129" t="s">
        <v>1388</v>
      </c>
      <c r="C108" s="312">
        <f t="shared" si="3"/>
        <v>0</v>
      </c>
      <c r="D108" s="129">
        <v>20162017</v>
      </c>
      <c r="E108" s="315">
        <f>'General Fund Disbursements'!F6</f>
        <v>0</v>
      </c>
      <c r="F108" s="63"/>
      <c r="G108" s="54"/>
    </row>
    <row r="109" spans="1:7" ht="13.5" customHeight="1">
      <c r="A109" s="129">
        <f t="shared" si="2"/>
      </c>
      <c r="B109" s="129" t="s">
        <v>1149</v>
      </c>
      <c r="C109" s="312">
        <f t="shared" si="3"/>
        <v>0</v>
      </c>
      <c r="D109" s="129">
        <v>20162017</v>
      </c>
      <c r="E109" s="315">
        <f>'General Fund Disbursements'!F7</f>
        <v>0</v>
      </c>
      <c r="F109" s="63"/>
      <c r="G109" s="54"/>
    </row>
    <row r="110" spans="1:7" ht="13.5" customHeight="1">
      <c r="A110" s="129">
        <f t="shared" si="2"/>
      </c>
      <c r="B110" s="129" t="s">
        <v>1148</v>
      </c>
      <c r="C110" s="312">
        <f t="shared" si="3"/>
        <v>0</v>
      </c>
      <c r="D110" s="129">
        <v>20162017</v>
      </c>
      <c r="E110" s="315">
        <f>'General Fund Disbursements'!F8</f>
        <v>0</v>
      </c>
      <c r="F110" s="63"/>
      <c r="G110" s="54"/>
    </row>
    <row r="111" spans="1:7" ht="13.5" customHeight="1">
      <c r="A111" s="129">
        <f t="shared" si="2"/>
      </c>
      <c r="B111" s="129" t="s">
        <v>1147</v>
      </c>
      <c r="C111" s="312">
        <f t="shared" si="3"/>
        <v>0</v>
      </c>
      <c r="D111" s="129">
        <v>20162017</v>
      </c>
      <c r="E111" s="315">
        <f>'General Fund Disbursements'!F9</f>
        <v>0</v>
      </c>
      <c r="F111" s="63"/>
      <c r="G111" s="86"/>
    </row>
    <row r="112" spans="1:7" ht="13.5" customHeight="1">
      <c r="A112" s="129">
        <f t="shared" si="2"/>
      </c>
      <c r="B112" s="129" t="s">
        <v>1244</v>
      </c>
      <c r="C112" s="312">
        <f t="shared" si="3"/>
        <v>0</v>
      </c>
      <c r="D112" s="129">
        <v>20162017</v>
      </c>
      <c r="E112" s="315">
        <f>'General Fund Disbursements'!F10</f>
        <v>0</v>
      </c>
      <c r="F112" s="63"/>
      <c r="G112" s="54"/>
    </row>
    <row r="113" spans="1:7" ht="13.5" customHeight="1">
      <c r="A113" s="129">
        <f t="shared" si="2"/>
      </c>
      <c r="B113" s="129" t="s">
        <v>2256</v>
      </c>
      <c r="C113" s="312">
        <f>IF(ISNUMBER(E113),E113,0)</f>
        <v>0</v>
      </c>
      <c r="D113" s="129">
        <v>20162017</v>
      </c>
      <c r="E113" s="315">
        <f>'General Fund Disbursements'!F11</f>
        <v>0</v>
      </c>
      <c r="F113" s="63"/>
      <c r="G113" s="54"/>
    </row>
    <row r="114" spans="1:7" ht="13.5" customHeight="1">
      <c r="A114" s="129">
        <f t="shared" si="2"/>
      </c>
      <c r="B114" s="129" t="s">
        <v>2257</v>
      </c>
      <c r="C114" s="312">
        <f>IF(ISNUMBER(E114),E114,0)</f>
        <v>0</v>
      </c>
      <c r="D114" s="129">
        <v>20162017</v>
      </c>
      <c r="E114" s="315">
        <f>'General Fund Disbursements'!F12</f>
        <v>0</v>
      </c>
      <c r="F114" s="63"/>
      <c r="G114" s="54"/>
    </row>
    <row r="115" spans="1:6" ht="13.5" customHeight="1">
      <c r="A115" s="129">
        <f t="shared" si="2"/>
      </c>
      <c r="B115" s="129" t="s">
        <v>1146</v>
      </c>
      <c r="C115" s="312">
        <f t="shared" si="3"/>
        <v>0</v>
      </c>
      <c r="D115" s="129">
        <v>20162017</v>
      </c>
      <c r="E115" s="315">
        <f>'General Fund Disbursements'!F13</f>
        <v>0</v>
      </c>
      <c r="F115" s="63"/>
    </row>
    <row r="116" spans="1:7" ht="13.5" customHeight="1">
      <c r="A116" s="129">
        <f t="shared" si="2"/>
      </c>
      <c r="B116" s="129" t="s">
        <v>1145</v>
      </c>
      <c r="C116" s="312">
        <f t="shared" si="3"/>
        <v>0</v>
      </c>
      <c r="D116" s="129">
        <v>20162017</v>
      </c>
      <c r="E116" s="315">
        <f>'General Fund Disbursements'!F14</f>
        <v>0</v>
      </c>
      <c r="F116" s="63"/>
      <c r="G116" s="54"/>
    </row>
    <row r="117" spans="1:7" ht="13.5" customHeight="1">
      <c r="A117" s="129">
        <f t="shared" si="2"/>
      </c>
      <c r="B117" s="129" t="s">
        <v>1144</v>
      </c>
      <c r="C117" s="312">
        <f t="shared" si="3"/>
        <v>0</v>
      </c>
      <c r="D117" s="129">
        <v>20162017</v>
      </c>
      <c r="E117" s="315">
        <f>'General Fund Disbursements'!F15</f>
        <v>0</v>
      </c>
      <c r="F117" s="63"/>
      <c r="G117" s="54"/>
    </row>
    <row r="118" spans="1:7" ht="13.5" customHeight="1">
      <c r="A118" s="129">
        <f t="shared" si="2"/>
      </c>
      <c r="B118" s="129" t="s">
        <v>1143</v>
      </c>
      <c r="C118" s="312">
        <f t="shared" si="3"/>
        <v>0</v>
      </c>
      <c r="D118" s="129">
        <v>20162017</v>
      </c>
      <c r="E118" s="315">
        <f>'General Fund Disbursements'!F16</f>
        <v>0</v>
      </c>
      <c r="F118" s="63"/>
      <c r="G118" s="54"/>
    </row>
    <row r="119" spans="1:7" ht="13.5" customHeight="1">
      <c r="A119" s="129">
        <f t="shared" si="2"/>
      </c>
      <c r="B119" s="129" t="s">
        <v>1142</v>
      </c>
      <c r="C119" s="312">
        <f t="shared" si="3"/>
        <v>0</v>
      </c>
      <c r="D119" s="129">
        <v>20162017</v>
      </c>
      <c r="E119" s="315">
        <f>'General Fund Disbursements'!F17</f>
        <v>0</v>
      </c>
      <c r="F119" s="63"/>
      <c r="G119" s="54"/>
    </row>
    <row r="120" spans="1:7" ht="13.5" customHeight="1">
      <c r="A120" s="129">
        <f t="shared" si="2"/>
      </c>
      <c r="B120" s="129" t="s">
        <v>1836</v>
      </c>
      <c r="C120" s="312">
        <f t="shared" si="3"/>
        <v>0</v>
      </c>
      <c r="D120" s="129">
        <v>20162017</v>
      </c>
      <c r="E120" s="315">
        <f>'General Fund Disbursements'!F18</f>
        <v>0</v>
      </c>
      <c r="F120" s="63"/>
      <c r="G120" s="54"/>
    </row>
    <row r="121" spans="1:7" ht="13.5" customHeight="1">
      <c r="A121" s="129">
        <f t="shared" si="2"/>
      </c>
      <c r="B121" s="129" t="s">
        <v>1141</v>
      </c>
      <c r="C121" s="312">
        <f t="shared" si="3"/>
        <v>0</v>
      </c>
      <c r="D121" s="129">
        <v>20162017</v>
      </c>
      <c r="E121" s="315">
        <f>'General Fund Disbursements'!F19</f>
        <v>0</v>
      </c>
      <c r="F121" s="63"/>
      <c r="G121" s="54"/>
    </row>
    <row r="122" spans="1:7" ht="13.5" customHeight="1">
      <c r="A122" s="129">
        <f t="shared" si="2"/>
      </c>
      <c r="B122" s="129" t="s">
        <v>1140</v>
      </c>
      <c r="C122" s="312">
        <f t="shared" si="3"/>
        <v>0</v>
      </c>
      <c r="D122" s="129">
        <v>20162017</v>
      </c>
      <c r="E122" s="315">
        <f>'General Fund Disbursements'!F20</f>
        <v>0</v>
      </c>
      <c r="F122" s="63"/>
      <c r="G122" s="86"/>
    </row>
    <row r="123" spans="1:7" ht="13.5" customHeight="1">
      <c r="A123" s="129">
        <f t="shared" si="2"/>
      </c>
      <c r="B123" s="129" t="s">
        <v>1139</v>
      </c>
      <c r="C123" s="312">
        <f t="shared" si="3"/>
        <v>0</v>
      </c>
      <c r="D123" s="129">
        <v>20162017</v>
      </c>
      <c r="E123" s="315">
        <f>'General Fund Disbursements'!F21</f>
        <v>0</v>
      </c>
      <c r="F123" s="63"/>
      <c r="G123" s="54"/>
    </row>
    <row r="124" spans="1:7" ht="13.5" customHeight="1">
      <c r="A124" s="129">
        <f t="shared" si="2"/>
      </c>
      <c r="B124" s="129" t="s">
        <v>2477</v>
      </c>
      <c r="C124" s="312">
        <f aca="true" t="shared" si="4" ref="C124:C141">IF(ISNUMBER(E124),E124,0)</f>
        <v>0</v>
      </c>
      <c r="D124" s="129">
        <v>20162017</v>
      </c>
      <c r="E124" s="315">
        <f>'General Fund Disbursements'!F25</f>
        <v>0</v>
      </c>
      <c r="F124" s="63"/>
      <c r="G124" s="54"/>
    </row>
    <row r="125" spans="1:7" ht="13.5" customHeight="1">
      <c r="A125" s="129">
        <f t="shared" si="2"/>
      </c>
      <c r="B125" s="129" t="s">
        <v>2478</v>
      </c>
      <c r="C125" s="312">
        <f t="shared" si="4"/>
        <v>0</v>
      </c>
      <c r="D125" s="129">
        <v>20162017</v>
      </c>
      <c r="E125" s="315">
        <f>'General Fund Disbursements'!F26</f>
        <v>0</v>
      </c>
      <c r="F125" s="63"/>
      <c r="G125" s="54"/>
    </row>
    <row r="126" spans="1:7" ht="13.5" customHeight="1">
      <c r="A126" s="129">
        <f t="shared" si="2"/>
      </c>
      <c r="B126" s="129" t="s">
        <v>2479</v>
      </c>
      <c r="C126" s="312">
        <f t="shared" si="4"/>
        <v>0</v>
      </c>
      <c r="D126" s="129">
        <v>20162017</v>
      </c>
      <c r="E126" s="315">
        <f>'General Fund Disbursements'!F27</f>
        <v>0</v>
      </c>
      <c r="F126" s="63"/>
      <c r="G126" s="86"/>
    </row>
    <row r="127" spans="1:7" ht="13.5" customHeight="1">
      <c r="A127" s="129">
        <f t="shared" si="2"/>
      </c>
      <c r="B127" s="129" t="s">
        <v>2480</v>
      </c>
      <c r="C127" s="312">
        <f t="shared" si="4"/>
        <v>0</v>
      </c>
      <c r="D127" s="129">
        <v>20162017</v>
      </c>
      <c r="E127" s="315">
        <f>'General Fund Disbursements'!F28</f>
        <v>0</v>
      </c>
      <c r="F127" s="63"/>
      <c r="G127" s="54"/>
    </row>
    <row r="128" spans="1:6" ht="13.5" customHeight="1">
      <c r="A128" s="129">
        <f t="shared" si="2"/>
      </c>
      <c r="B128" s="129" t="s">
        <v>2481</v>
      </c>
      <c r="C128" s="312">
        <f t="shared" si="4"/>
        <v>0</v>
      </c>
      <c r="D128" s="129">
        <v>20162017</v>
      </c>
      <c r="E128" s="315">
        <f>'General Fund Disbursements'!F29</f>
        <v>0</v>
      </c>
      <c r="F128" s="63"/>
    </row>
    <row r="129" spans="1:7" ht="13.5" customHeight="1">
      <c r="A129" s="129">
        <f t="shared" si="2"/>
      </c>
      <c r="B129" s="129" t="s">
        <v>2482</v>
      </c>
      <c r="C129" s="312">
        <f t="shared" si="4"/>
        <v>0</v>
      </c>
      <c r="D129" s="129">
        <v>20162017</v>
      </c>
      <c r="E129" s="315">
        <f>'General Fund Disbursements'!F30</f>
        <v>0</v>
      </c>
      <c r="F129" s="63"/>
      <c r="G129" s="54"/>
    </row>
    <row r="130" spans="1:7" ht="13.5" customHeight="1">
      <c r="A130" s="129">
        <f t="shared" si="2"/>
      </c>
      <c r="B130" s="129" t="s">
        <v>2483</v>
      </c>
      <c r="C130" s="312">
        <f t="shared" si="4"/>
        <v>0</v>
      </c>
      <c r="D130" s="129">
        <v>20162017</v>
      </c>
      <c r="E130" s="315">
        <f>'General Fund Disbursements'!F31</f>
        <v>0</v>
      </c>
      <c r="F130" s="63"/>
      <c r="G130" s="54"/>
    </row>
    <row r="131" spans="1:7" ht="13.5" customHeight="1">
      <c r="A131" s="129">
        <f t="shared" si="2"/>
      </c>
      <c r="B131" s="129" t="s">
        <v>2484</v>
      </c>
      <c r="C131" s="312">
        <f t="shared" si="4"/>
        <v>0</v>
      </c>
      <c r="D131" s="129">
        <v>20162017</v>
      </c>
      <c r="E131" s="315">
        <f>'General Fund Disbursements'!F32</f>
        <v>0</v>
      </c>
      <c r="F131" s="63"/>
      <c r="G131" s="54"/>
    </row>
    <row r="132" spans="1:7" ht="13.5" customHeight="1">
      <c r="A132" s="129">
        <f t="shared" si="2"/>
      </c>
      <c r="B132" s="129" t="s">
        <v>2485</v>
      </c>
      <c r="C132" s="312">
        <f t="shared" si="4"/>
        <v>0</v>
      </c>
      <c r="D132" s="129">
        <v>20162017</v>
      </c>
      <c r="E132" s="315">
        <f>'General Fund Disbursements'!F33</f>
        <v>0</v>
      </c>
      <c r="F132" s="63"/>
      <c r="G132" s="54"/>
    </row>
    <row r="133" spans="1:7" ht="13.5" customHeight="1">
      <c r="A133" s="129">
        <f t="shared" si="2"/>
      </c>
      <c r="B133" s="129" t="s">
        <v>2486</v>
      </c>
      <c r="C133" s="312">
        <f t="shared" si="4"/>
        <v>0</v>
      </c>
      <c r="D133" s="129">
        <v>20162017</v>
      </c>
      <c r="E133" s="315">
        <f>'General Fund Disbursements'!F34</f>
        <v>0</v>
      </c>
      <c r="F133" s="63"/>
      <c r="G133" s="54"/>
    </row>
    <row r="134" spans="1:7" ht="13.5" customHeight="1">
      <c r="A134" s="129">
        <f t="shared" si="2"/>
      </c>
      <c r="B134" s="129" t="s">
        <v>2487</v>
      </c>
      <c r="C134" s="312">
        <f t="shared" si="4"/>
        <v>0</v>
      </c>
      <c r="D134" s="129">
        <v>20162017</v>
      </c>
      <c r="E134" s="315">
        <f>'General Fund Disbursements'!F35</f>
        <v>0</v>
      </c>
      <c r="F134" s="63"/>
      <c r="G134" s="54"/>
    </row>
    <row r="135" spans="1:7" ht="13.5" customHeight="1">
      <c r="A135" s="129">
        <f aca="true" t="shared" si="5" ref="A135:A198">IF($G$1=0,"",$G$1)</f>
      </c>
      <c r="B135" s="129" t="s">
        <v>2488</v>
      </c>
      <c r="C135" s="312">
        <f t="shared" si="4"/>
        <v>0</v>
      </c>
      <c r="D135" s="129">
        <v>20162017</v>
      </c>
      <c r="E135" s="315">
        <f>'General Fund Disbursements'!F36</f>
        <v>0</v>
      </c>
      <c r="F135" s="63"/>
      <c r="G135" s="54"/>
    </row>
    <row r="136" spans="1:7" ht="13.5" customHeight="1">
      <c r="A136" s="129">
        <f t="shared" si="5"/>
      </c>
      <c r="B136" s="129" t="s">
        <v>2489</v>
      </c>
      <c r="C136" s="312">
        <f t="shared" si="4"/>
        <v>0</v>
      </c>
      <c r="D136" s="129">
        <v>20162017</v>
      </c>
      <c r="E136" s="315">
        <f>'General Fund Disbursements'!F37</f>
        <v>0</v>
      </c>
      <c r="F136" s="63"/>
      <c r="G136" s="86"/>
    </row>
    <row r="137" spans="1:7" ht="13.5" customHeight="1">
      <c r="A137" s="129">
        <f t="shared" si="5"/>
      </c>
      <c r="B137" s="129" t="s">
        <v>2490</v>
      </c>
      <c r="C137" s="312">
        <f t="shared" si="4"/>
        <v>0</v>
      </c>
      <c r="D137" s="129">
        <v>20162017</v>
      </c>
      <c r="E137" s="315">
        <f>'General Fund Disbursements'!F38</f>
        <v>0</v>
      </c>
      <c r="F137" s="63"/>
      <c r="G137" s="54"/>
    </row>
    <row r="138" spans="1:7" ht="13.5" customHeight="1">
      <c r="A138" s="129">
        <f t="shared" si="5"/>
      </c>
      <c r="B138" s="129" t="s">
        <v>2491</v>
      </c>
      <c r="C138" s="312">
        <f t="shared" si="4"/>
        <v>0</v>
      </c>
      <c r="D138" s="129">
        <v>20162017</v>
      </c>
      <c r="E138" s="315">
        <f>'General Fund Disbursements'!F39</f>
        <v>0</v>
      </c>
      <c r="F138" s="63"/>
      <c r="G138" s="54"/>
    </row>
    <row r="139" spans="1:7" ht="13.5" customHeight="1">
      <c r="A139" s="129">
        <f t="shared" si="5"/>
      </c>
      <c r="B139" s="129" t="s">
        <v>2492</v>
      </c>
      <c r="C139" s="312">
        <f t="shared" si="4"/>
        <v>0</v>
      </c>
      <c r="D139" s="129">
        <v>20162017</v>
      </c>
      <c r="E139" s="315">
        <f>'General Fund Disbursements'!F40</f>
        <v>0</v>
      </c>
      <c r="F139" s="63"/>
      <c r="G139" s="54"/>
    </row>
    <row r="140" spans="1:7" ht="13.5" customHeight="1">
      <c r="A140" s="129">
        <f t="shared" si="5"/>
      </c>
      <c r="B140" s="129" t="s">
        <v>2493</v>
      </c>
      <c r="C140" s="312">
        <f t="shared" si="4"/>
        <v>0</v>
      </c>
      <c r="D140" s="129">
        <v>20162017</v>
      </c>
      <c r="E140" s="315">
        <f>'General Fund Disbursements'!F41</f>
        <v>0</v>
      </c>
      <c r="F140" s="63"/>
      <c r="G140" s="54"/>
    </row>
    <row r="141" spans="1:7" ht="13.5" customHeight="1">
      <c r="A141" s="129">
        <f t="shared" si="5"/>
      </c>
      <c r="B141" s="129" t="s">
        <v>2494</v>
      </c>
      <c r="C141" s="312">
        <f t="shared" si="4"/>
        <v>0</v>
      </c>
      <c r="D141" s="129">
        <v>20162017</v>
      </c>
      <c r="E141" s="315">
        <f>'General Fund Disbursements'!F42</f>
        <v>0</v>
      </c>
      <c r="F141" s="63"/>
      <c r="G141" s="86"/>
    </row>
    <row r="142" spans="1:7" ht="13.5" customHeight="1">
      <c r="A142" s="129">
        <f t="shared" si="5"/>
      </c>
      <c r="B142" s="129" t="s">
        <v>1389</v>
      </c>
      <c r="C142" s="312">
        <f t="shared" si="3"/>
        <v>0</v>
      </c>
      <c r="D142" s="129">
        <v>20162017</v>
      </c>
      <c r="E142" s="315">
        <f>'General Fund Disbursements'!F46</f>
        <v>0</v>
      </c>
      <c r="F142" s="63"/>
      <c r="G142" s="54"/>
    </row>
    <row r="143" spans="1:7" ht="13.5" customHeight="1">
      <c r="A143" s="129">
        <f t="shared" si="5"/>
      </c>
      <c r="B143" s="129" t="s">
        <v>1390</v>
      </c>
      <c r="C143" s="312">
        <f t="shared" si="3"/>
        <v>0</v>
      </c>
      <c r="D143" s="129">
        <v>20162017</v>
      </c>
      <c r="E143" s="315">
        <f>'General Fund Disbursements'!F47</f>
        <v>0</v>
      </c>
      <c r="F143" s="63"/>
      <c r="G143" s="54"/>
    </row>
    <row r="144" spans="1:7" ht="13.5" customHeight="1">
      <c r="A144" s="129">
        <f t="shared" si="5"/>
      </c>
      <c r="B144" s="129" t="s">
        <v>1391</v>
      </c>
      <c r="C144" s="312">
        <f t="shared" si="3"/>
        <v>0</v>
      </c>
      <c r="D144" s="129">
        <v>20162017</v>
      </c>
      <c r="E144" s="315">
        <f>'General Fund Disbursements'!F48</f>
        <v>0</v>
      </c>
      <c r="F144" s="63"/>
      <c r="G144" s="86"/>
    </row>
    <row r="145" spans="1:7" ht="13.5" customHeight="1">
      <c r="A145" s="129">
        <f t="shared" si="5"/>
      </c>
      <c r="B145" s="129" t="s">
        <v>1392</v>
      </c>
      <c r="C145" s="312">
        <f t="shared" si="3"/>
        <v>0</v>
      </c>
      <c r="D145" s="129">
        <v>20162017</v>
      </c>
      <c r="E145" s="315">
        <f>'General Fund Disbursements'!F49</f>
        <v>0</v>
      </c>
      <c r="F145" s="63"/>
      <c r="G145" s="54"/>
    </row>
    <row r="146" spans="1:6" ht="13.5" customHeight="1">
      <c r="A146" s="129">
        <f t="shared" si="5"/>
      </c>
      <c r="B146" s="129" t="s">
        <v>1393</v>
      </c>
      <c r="C146" s="312">
        <f t="shared" si="3"/>
        <v>0</v>
      </c>
      <c r="D146" s="129">
        <v>20162017</v>
      </c>
      <c r="E146" s="315">
        <f>'General Fund Disbursements'!F50</f>
        <v>0</v>
      </c>
      <c r="F146" s="63"/>
    </row>
    <row r="147" spans="1:7" ht="13.5" customHeight="1">
      <c r="A147" s="129">
        <f t="shared" si="5"/>
      </c>
      <c r="B147" s="129" t="s">
        <v>1394</v>
      </c>
      <c r="C147" s="312">
        <f t="shared" si="3"/>
        <v>0</v>
      </c>
      <c r="D147" s="129">
        <v>20162017</v>
      </c>
      <c r="E147" s="315">
        <f>'General Fund Disbursements'!F51</f>
        <v>0</v>
      </c>
      <c r="F147" s="63"/>
      <c r="G147" s="54"/>
    </row>
    <row r="148" spans="1:7" ht="13.5" customHeight="1">
      <c r="A148" s="129">
        <f t="shared" si="5"/>
      </c>
      <c r="B148" s="129" t="s">
        <v>1395</v>
      </c>
      <c r="C148" s="312">
        <f t="shared" si="3"/>
        <v>0</v>
      </c>
      <c r="D148" s="129">
        <v>20162017</v>
      </c>
      <c r="E148" s="315">
        <f>'General Fund Disbursements'!F52</f>
        <v>0</v>
      </c>
      <c r="F148" s="63"/>
      <c r="G148" s="54"/>
    </row>
    <row r="149" spans="1:7" ht="13.5" customHeight="1">
      <c r="A149" s="129">
        <f t="shared" si="5"/>
      </c>
      <c r="B149" s="129" t="s">
        <v>2258</v>
      </c>
      <c r="C149" s="312">
        <f>IF(ISNUMBER(E149),E149,0)</f>
        <v>0</v>
      </c>
      <c r="D149" s="129">
        <v>20162017</v>
      </c>
      <c r="E149" s="315">
        <f>'General Fund Disbursements'!F53</f>
        <v>0</v>
      </c>
      <c r="F149" s="63"/>
      <c r="G149" s="54"/>
    </row>
    <row r="150" spans="1:7" ht="13.5" customHeight="1">
      <c r="A150" s="129">
        <f t="shared" si="5"/>
      </c>
      <c r="B150" s="129" t="s">
        <v>2259</v>
      </c>
      <c r="C150" s="312">
        <f>IF(ISNUMBER(E150),E150,0)</f>
        <v>0</v>
      </c>
      <c r="D150" s="129">
        <v>20162017</v>
      </c>
      <c r="E150" s="315">
        <f>'General Fund Disbursements'!F54</f>
        <v>0</v>
      </c>
      <c r="F150" s="63"/>
      <c r="G150" s="54"/>
    </row>
    <row r="151" spans="1:7" ht="13.5" customHeight="1">
      <c r="A151" s="129">
        <f t="shared" si="5"/>
      </c>
      <c r="B151" s="129" t="s">
        <v>1396</v>
      </c>
      <c r="C151" s="312">
        <f aca="true" t="shared" si="6" ref="C151:C218">IF(ISNUMBER(E151),E151,0)</f>
        <v>0</v>
      </c>
      <c r="D151" s="129">
        <v>20162017</v>
      </c>
      <c r="E151" s="315">
        <f>'General Fund Disbursements'!F55</f>
        <v>0</v>
      </c>
      <c r="F151" s="63"/>
      <c r="G151" s="54"/>
    </row>
    <row r="152" spans="1:7" ht="13.5" customHeight="1">
      <c r="A152" s="129">
        <f t="shared" si="5"/>
      </c>
      <c r="B152" s="129" t="s">
        <v>1397</v>
      </c>
      <c r="C152" s="312">
        <f t="shared" si="6"/>
        <v>0</v>
      </c>
      <c r="D152" s="129">
        <v>20162017</v>
      </c>
      <c r="E152" s="315">
        <f>'General Fund Disbursements'!F56</f>
        <v>0</v>
      </c>
      <c r="F152" s="63"/>
      <c r="G152" s="54"/>
    </row>
    <row r="153" spans="1:7" ht="13.5" customHeight="1">
      <c r="A153" s="129">
        <f t="shared" si="5"/>
      </c>
      <c r="B153" s="129" t="s">
        <v>1398</v>
      </c>
      <c r="C153" s="312">
        <f t="shared" si="6"/>
        <v>0</v>
      </c>
      <c r="D153" s="129">
        <v>20162017</v>
      </c>
      <c r="E153" s="315">
        <f>'General Fund Disbursements'!F57</f>
        <v>0</v>
      </c>
      <c r="F153" s="63"/>
      <c r="G153" s="54"/>
    </row>
    <row r="154" spans="1:7" ht="13.5" customHeight="1">
      <c r="A154" s="129">
        <f t="shared" si="5"/>
      </c>
      <c r="B154" s="129" t="s">
        <v>1399</v>
      </c>
      <c r="C154" s="312">
        <f t="shared" si="6"/>
        <v>0</v>
      </c>
      <c r="D154" s="129">
        <v>20162017</v>
      </c>
      <c r="E154" s="315">
        <f>'General Fund Disbursements'!F58</f>
        <v>0</v>
      </c>
      <c r="F154" s="63"/>
      <c r="G154" s="86"/>
    </row>
    <row r="155" spans="1:7" ht="13.5" customHeight="1">
      <c r="A155" s="129">
        <f t="shared" si="5"/>
      </c>
      <c r="B155" s="129" t="s">
        <v>1400</v>
      </c>
      <c r="C155" s="312">
        <f t="shared" si="6"/>
        <v>0</v>
      </c>
      <c r="D155" s="129">
        <v>20162017</v>
      </c>
      <c r="E155" s="315">
        <f>'General Fund Disbursements'!F59</f>
        <v>0</v>
      </c>
      <c r="F155" s="63"/>
      <c r="G155" s="54"/>
    </row>
    <row r="156" spans="1:7" ht="13.5" customHeight="1">
      <c r="A156" s="129">
        <f t="shared" si="5"/>
      </c>
      <c r="B156" s="129" t="s">
        <v>1835</v>
      </c>
      <c r="C156" s="312">
        <f t="shared" si="6"/>
        <v>0</v>
      </c>
      <c r="D156" s="129">
        <v>20162017</v>
      </c>
      <c r="E156" s="315">
        <f>'General Fund Disbursements'!F60</f>
        <v>0</v>
      </c>
      <c r="F156" s="63"/>
      <c r="G156" s="54"/>
    </row>
    <row r="157" spans="1:7" ht="13.5" customHeight="1">
      <c r="A157" s="129">
        <f t="shared" si="5"/>
      </c>
      <c r="B157" s="129" t="s">
        <v>1401</v>
      </c>
      <c r="C157" s="312">
        <f t="shared" si="6"/>
        <v>0</v>
      </c>
      <c r="D157" s="129">
        <v>20162017</v>
      </c>
      <c r="E157" s="315">
        <f>'General Fund Disbursements'!F61</f>
        <v>0</v>
      </c>
      <c r="F157" s="63"/>
      <c r="G157" s="54"/>
    </row>
    <row r="158" spans="1:7" ht="13.5" customHeight="1">
      <c r="A158" s="129">
        <f t="shared" si="5"/>
      </c>
      <c r="B158" s="129" t="s">
        <v>1402</v>
      </c>
      <c r="C158" s="312">
        <f t="shared" si="6"/>
        <v>0</v>
      </c>
      <c r="D158" s="129">
        <v>20162017</v>
      </c>
      <c r="E158" s="315">
        <f>'General Fund Disbursements'!F62</f>
        <v>0</v>
      </c>
      <c r="F158" s="63"/>
      <c r="G158" s="54"/>
    </row>
    <row r="159" spans="1:7" ht="13.5" customHeight="1">
      <c r="A159" s="129">
        <f t="shared" si="5"/>
      </c>
      <c r="B159" s="129" t="s">
        <v>1403</v>
      </c>
      <c r="C159" s="312">
        <f t="shared" si="6"/>
        <v>0</v>
      </c>
      <c r="D159" s="129">
        <v>20162017</v>
      </c>
      <c r="E159" s="315">
        <f>'General Fund Disbursements'!F63</f>
        <v>0</v>
      </c>
      <c r="F159" s="63"/>
      <c r="G159" s="86"/>
    </row>
    <row r="160" spans="1:7" ht="13.5" customHeight="1">
      <c r="A160" s="129">
        <f t="shared" si="5"/>
      </c>
      <c r="B160" s="129" t="s">
        <v>1138</v>
      </c>
      <c r="C160" s="312">
        <f t="shared" si="6"/>
        <v>0</v>
      </c>
      <c r="D160" s="129">
        <v>20162017</v>
      </c>
      <c r="E160" s="315">
        <f>'General Fund Disbursements'!F67</f>
        <v>0</v>
      </c>
      <c r="F160" s="63"/>
      <c r="G160" s="54"/>
    </row>
    <row r="161" spans="1:6" ht="13.5" customHeight="1">
      <c r="A161" s="129">
        <f t="shared" si="5"/>
      </c>
      <c r="B161" s="129" t="s">
        <v>1137</v>
      </c>
      <c r="C161" s="312">
        <f t="shared" si="6"/>
        <v>0</v>
      </c>
      <c r="D161" s="129">
        <v>20162017</v>
      </c>
      <c r="E161" s="315">
        <f>'General Fund Disbursements'!F68</f>
        <v>0</v>
      </c>
      <c r="F161" s="63"/>
    </row>
    <row r="162" spans="1:7" ht="13.5" customHeight="1">
      <c r="A162" s="129">
        <f t="shared" si="5"/>
      </c>
      <c r="B162" s="129" t="s">
        <v>1404</v>
      </c>
      <c r="C162" s="312">
        <f t="shared" si="6"/>
        <v>0</v>
      </c>
      <c r="D162" s="129">
        <v>20162017</v>
      </c>
      <c r="E162" s="315">
        <f>'General Fund Disbursements'!F69</f>
        <v>0</v>
      </c>
      <c r="F162" s="63"/>
      <c r="G162" s="54"/>
    </row>
    <row r="163" spans="1:7" ht="13.5" customHeight="1">
      <c r="A163" s="129">
        <f t="shared" si="5"/>
      </c>
      <c r="B163" s="129" t="s">
        <v>1136</v>
      </c>
      <c r="C163" s="312">
        <f t="shared" si="6"/>
        <v>0</v>
      </c>
      <c r="D163" s="129">
        <v>20162017</v>
      </c>
      <c r="E163" s="315">
        <f>'General Fund Disbursements'!F70</f>
        <v>0</v>
      </c>
      <c r="F163" s="63"/>
      <c r="G163" s="54"/>
    </row>
    <row r="164" spans="1:7" ht="13.5" customHeight="1">
      <c r="A164" s="129">
        <f t="shared" si="5"/>
      </c>
      <c r="B164" s="129" t="s">
        <v>1135</v>
      </c>
      <c r="C164" s="312">
        <f t="shared" si="6"/>
        <v>0</v>
      </c>
      <c r="D164" s="129">
        <v>20162017</v>
      </c>
      <c r="E164" s="315">
        <f>'General Fund Disbursements'!F71</f>
        <v>0</v>
      </c>
      <c r="F164" s="63"/>
      <c r="G164" s="54"/>
    </row>
    <row r="165" spans="1:7" ht="13.5" customHeight="1">
      <c r="A165" s="129">
        <f t="shared" si="5"/>
      </c>
      <c r="B165" s="129" t="s">
        <v>1134</v>
      </c>
      <c r="C165" s="312">
        <f t="shared" si="6"/>
        <v>0</v>
      </c>
      <c r="D165" s="129">
        <v>20162017</v>
      </c>
      <c r="E165" s="315">
        <f>'General Fund Disbursements'!F72</f>
        <v>0</v>
      </c>
      <c r="F165" s="63"/>
      <c r="G165" s="54"/>
    </row>
    <row r="166" spans="1:7" ht="13.5" customHeight="1">
      <c r="A166" s="129">
        <f t="shared" si="5"/>
      </c>
      <c r="B166" s="129" t="s">
        <v>1245</v>
      </c>
      <c r="C166" s="312">
        <f t="shared" si="6"/>
        <v>0</v>
      </c>
      <c r="D166" s="129">
        <v>20162017</v>
      </c>
      <c r="E166" s="315">
        <f>'General Fund Disbursements'!F73</f>
        <v>0</v>
      </c>
      <c r="F166" s="63"/>
      <c r="G166" s="54"/>
    </row>
    <row r="167" spans="1:7" ht="13.5" customHeight="1">
      <c r="A167" s="129">
        <f t="shared" si="5"/>
      </c>
      <c r="B167" s="129" t="s">
        <v>2260</v>
      </c>
      <c r="C167" s="312">
        <f>IF(ISNUMBER(E167),E167,0)</f>
        <v>0</v>
      </c>
      <c r="D167" s="129">
        <v>20162017</v>
      </c>
      <c r="E167" s="315">
        <f>'General Fund Disbursements'!F74</f>
        <v>0</v>
      </c>
      <c r="F167" s="63"/>
      <c r="G167" s="54"/>
    </row>
    <row r="168" spans="1:7" ht="13.5" customHeight="1">
      <c r="A168" s="129">
        <f t="shared" si="5"/>
      </c>
      <c r="B168" s="129" t="s">
        <v>2261</v>
      </c>
      <c r="C168" s="312">
        <f>IF(ISNUMBER(E168),E168,0)</f>
        <v>0</v>
      </c>
      <c r="D168" s="129">
        <v>20162017</v>
      </c>
      <c r="E168" s="315">
        <f>'General Fund Disbursements'!F75</f>
        <v>0</v>
      </c>
      <c r="F168" s="63"/>
      <c r="G168" s="54"/>
    </row>
    <row r="169" spans="1:7" ht="13.5" customHeight="1">
      <c r="A169" s="129">
        <f t="shared" si="5"/>
      </c>
      <c r="B169" s="129" t="s">
        <v>1133</v>
      </c>
      <c r="C169" s="312">
        <f t="shared" si="6"/>
        <v>0</v>
      </c>
      <c r="D169" s="129">
        <v>20162017</v>
      </c>
      <c r="E169" s="315">
        <f>'General Fund Disbursements'!F76</f>
        <v>0</v>
      </c>
      <c r="F169" s="63"/>
      <c r="G169" s="54"/>
    </row>
    <row r="170" spans="1:7" ht="13.5" customHeight="1">
      <c r="A170" s="129">
        <f t="shared" si="5"/>
      </c>
      <c r="B170" s="129" t="s">
        <v>1132</v>
      </c>
      <c r="C170" s="312">
        <f t="shared" si="6"/>
        <v>0</v>
      </c>
      <c r="D170" s="129">
        <v>20162017</v>
      </c>
      <c r="E170" s="315">
        <f>'General Fund Disbursements'!F77</f>
        <v>0</v>
      </c>
      <c r="F170" s="63"/>
      <c r="G170" s="54"/>
    </row>
    <row r="171" spans="1:7" ht="13.5" customHeight="1">
      <c r="A171" s="129">
        <f t="shared" si="5"/>
      </c>
      <c r="B171" s="129" t="s">
        <v>1131</v>
      </c>
      <c r="C171" s="312">
        <f t="shared" si="6"/>
        <v>0</v>
      </c>
      <c r="D171" s="129">
        <v>20162017</v>
      </c>
      <c r="E171" s="315">
        <f>'General Fund Disbursements'!F78</f>
        <v>0</v>
      </c>
      <c r="F171" s="63"/>
      <c r="G171" s="54"/>
    </row>
    <row r="172" spans="1:7" ht="13.5" customHeight="1">
      <c r="A172" s="129">
        <f t="shared" si="5"/>
      </c>
      <c r="B172" s="129" t="s">
        <v>1130</v>
      </c>
      <c r="C172" s="312">
        <f t="shared" si="6"/>
        <v>0</v>
      </c>
      <c r="D172" s="129">
        <v>20162017</v>
      </c>
      <c r="E172" s="315">
        <f>'General Fund Disbursements'!F79</f>
        <v>0</v>
      </c>
      <c r="F172" s="63"/>
      <c r="G172" s="54"/>
    </row>
    <row r="173" spans="1:7" ht="13.5" customHeight="1">
      <c r="A173" s="129">
        <f t="shared" si="5"/>
      </c>
      <c r="B173" s="129" t="s">
        <v>1129</v>
      </c>
      <c r="C173" s="312">
        <f t="shared" si="6"/>
        <v>0</v>
      </c>
      <c r="D173" s="129">
        <v>20162017</v>
      </c>
      <c r="E173" s="315">
        <f>'General Fund Disbursements'!F80</f>
        <v>0</v>
      </c>
      <c r="F173" s="63"/>
      <c r="G173" s="86"/>
    </row>
    <row r="174" spans="1:7" ht="13.5" customHeight="1">
      <c r="A174" s="129">
        <f t="shared" si="5"/>
      </c>
      <c r="B174" s="129" t="s">
        <v>1834</v>
      </c>
      <c r="C174" s="312">
        <f t="shared" si="6"/>
        <v>0</v>
      </c>
      <c r="D174" s="129">
        <v>20162017</v>
      </c>
      <c r="E174" s="315">
        <f>'General Fund Disbursements'!F81</f>
        <v>0</v>
      </c>
      <c r="F174" s="63"/>
      <c r="G174" s="86"/>
    </row>
    <row r="175" spans="1:7" ht="13.5" customHeight="1">
      <c r="A175" s="129">
        <f t="shared" si="5"/>
      </c>
      <c r="B175" s="129" t="s">
        <v>1128</v>
      </c>
      <c r="C175" s="312">
        <f t="shared" si="6"/>
        <v>0</v>
      </c>
      <c r="D175" s="129">
        <v>20162017</v>
      </c>
      <c r="E175" s="315">
        <f>'General Fund Disbursements'!F82</f>
        <v>0</v>
      </c>
      <c r="F175" s="63"/>
      <c r="G175" s="54"/>
    </row>
    <row r="176" spans="1:7" ht="13.5" customHeight="1">
      <c r="A176" s="129">
        <f t="shared" si="5"/>
      </c>
      <c r="B176" s="129" t="s">
        <v>1127</v>
      </c>
      <c r="C176" s="312">
        <f t="shared" si="6"/>
        <v>0</v>
      </c>
      <c r="D176" s="129">
        <v>20162017</v>
      </c>
      <c r="E176" s="315">
        <f>'General Fund Disbursements'!F83</f>
        <v>0</v>
      </c>
      <c r="F176" s="63"/>
      <c r="G176" s="54"/>
    </row>
    <row r="177" spans="1:7" ht="13.5" customHeight="1">
      <c r="A177" s="129">
        <f t="shared" si="5"/>
      </c>
      <c r="B177" s="129" t="s">
        <v>1126</v>
      </c>
      <c r="C177" s="312">
        <f t="shared" si="6"/>
        <v>0</v>
      </c>
      <c r="D177" s="129">
        <v>20162017</v>
      </c>
      <c r="E177" s="315">
        <f>'General Fund Disbursements'!F84</f>
        <v>0</v>
      </c>
      <c r="F177" s="63"/>
      <c r="G177" s="54"/>
    </row>
    <row r="178" spans="1:7" ht="13.5" customHeight="1">
      <c r="A178" s="129">
        <f t="shared" si="5"/>
      </c>
      <c r="B178" s="129" t="s">
        <v>1125</v>
      </c>
      <c r="C178" s="312">
        <f t="shared" si="6"/>
        <v>0</v>
      </c>
      <c r="D178" s="129">
        <v>20162017</v>
      </c>
      <c r="E178" s="315">
        <f>'General Fund Disbursements'!F88</f>
        <v>0</v>
      </c>
      <c r="F178" s="63"/>
      <c r="G178" s="54"/>
    </row>
    <row r="179" spans="1:7" ht="13.5" customHeight="1">
      <c r="A179" s="129">
        <f t="shared" si="5"/>
      </c>
      <c r="B179" s="129" t="s">
        <v>1124</v>
      </c>
      <c r="C179" s="312">
        <f t="shared" si="6"/>
        <v>0</v>
      </c>
      <c r="D179" s="129">
        <v>20162017</v>
      </c>
      <c r="E179" s="315">
        <f>'General Fund Disbursements'!F89</f>
        <v>0</v>
      </c>
      <c r="F179" s="63"/>
      <c r="G179" s="54"/>
    </row>
    <row r="180" spans="1:7" ht="13.5" customHeight="1">
      <c r="A180" s="129">
        <f t="shared" si="5"/>
      </c>
      <c r="B180" s="129" t="s">
        <v>1405</v>
      </c>
      <c r="C180" s="312">
        <f t="shared" si="6"/>
        <v>0</v>
      </c>
      <c r="D180" s="129">
        <v>20162017</v>
      </c>
      <c r="E180" s="315">
        <f>'General Fund Disbursements'!F90</f>
        <v>0</v>
      </c>
      <c r="F180" s="63"/>
      <c r="G180" s="54"/>
    </row>
    <row r="181" spans="1:7" ht="13.5" customHeight="1">
      <c r="A181" s="129">
        <f t="shared" si="5"/>
      </c>
      <c r="B181" s="129" t="s">
        <v>1123</v>
      </c>
      <c r="C181" s="312">
        <f t="shared" si="6"/>
        <v>0</v>
      </c>
      <c r="D181" s="129">
        <v>20162017</v>
      </c>
      <c r="E181" s="315">
        <f>'General Fund Disbursements'!F91</f>
        <v>0</v>
      </c>
      <c r="F181" s="63"/>
      <c r="G181" s="54"/>
    </row>
    <row r="182" spans="1:7" ht="13.5" customHeight="1">
      <c r="A182" s="129">
        <f t="shared" si="5"/>
      </c>
      <c r="B182" s="129" t="s">
        <v>1122</v>
      </c>
      <c r="C182" s="312">
        <f t="shared" si="6"/>
        <v>0</v>
      </c>
      <c r="D182" s="129">
        <v>20162017</v>
      </c>
      <c r="E182" s="315">
        <f>'General Fund Disbursements'!F92</f>
        <v>0</v>
      </c>
      <c r="F182" s="63"/>
      <c r="G182" s="86"/>
    </row>
    <row r="183" spans="1:7" ht="13.5" customHeight="1">
      <c r="A183" s="129">
        <f t="shared" si="5"/>
      </c>
      <c r="B183" s="129" t="s">
        <v>1121</v>
      </c>
      <c r="C183" s="312">
        <f t="shared" si="6"/>
        <v>0</v>
      </c>
      <c r="D183" s="129">
        <v>20162017</v>
      </c>
      <c r="E183" s="315">
        <f>'General Fund Disbursements'!F93</f>
        <v>0</v>
      </c>
      <c r="F183" s="63"/>
      <c r="G183" s="54"/>
    </row>
    <row r="184" spans="1:7" ht="13.5" customHeight="1">
      <c r="A184" s="129">
        <f t="shared" si="5"/>
      </c>
      <c r="B184" s="129" t="s">
        <v>1246</v>
      </c>
      <c r="C184" s="312">
        <f t="shared" si="6"/>
        <v>0</v>
      </c>
      <c r="D184" s="129">
        <v>20162017</v>
      </c>
      <c r="E184" s="315">
        <f>'General Fund Disbursements'!F94</f>
        <v>0</v>
      </c>
      <c r="F184" s="63"/>
      <c r="G184" s="54"/>
    </row>
    <row r="185" spans="1:7" ht="13.5" customHeight="1">
      <c r="A185" s="129">
        <f t="shared" si="5"/>
      </c>
      <c r="B185" s="129" t="s">
        <v>2262</v>
      </c>
      <c r="C185" s="312">
        <f>IF(ISNUMBER(E185),E185,0)</f>
        <v>0</v>
      </c>
      <c r="D185" s="129">
        <v>20162017</v>
      </c>
      <c r="E185" s="315">
        <f>'General Fund Disbursements'!F95</f>
        <v>0</v>
      </c>
      <c r="F185" s="63"/>
      <c r="G185" s="54"/>
    </row>
    <row r="186" spans="1:7" ht="13.5" customHeight="1">
      <c r="A186" s="129">
        <f t="shared" si="5"/>
      </c>
      <c r="B186" s="129" t="s">
        <v>2263</v>
      </c>
      <c r="C186" s="312">
        <f>IF(ISNUMBER(E186),E186,0)</f>
        <v>0</v>
      </c>
      <c r="D186" s="129">
        <v>20162017</v>
      </c>
      <c r="E186" s="315">
        <f>'General Fund Disbursements'!F96</f>
        <v>0</v>
      </c>
      <c r="F186" s="63"/>
      <c r="G186" s="54"/>
    </row>
    <row r="187" spans="1:7" ht="13.5" customHeight="1">
      <c r="A187" s="129">
        <f t="shared" si="5"/>
      </c>
      <c r="B187" s="129" t="s">
        <v>1120</v>
      </c>
      <c r="C187" s="312">
        <f t="shared" si="6"/>
        <v>0</v>
      </c>
      <c r="D187" s="129">
        <v>20162017</v>
      </c>
      <c r="E187" s="315">
        <f>'General Fund Disbursements'!F97</f>
        <v>0</v>
      </c>
      <c r="F187" s="63"/>
      <c r="G187" s="54"/>
    </row>
    <row r="188" spans="1:7" ht="13.5" customHeight="1">
      <c r="A188" s="129">
        <f t="shared" si="5"/>
      </c>
      <c r="B188" s="129" t="s">
        <v>1119</v>
      </c>
      <c r="C188" s="312">
        <f t="shared" si="6"/>
        <v>0</v>
      </c>
      <c r="D188" s="129">
        <v>20162017</v>
      </c>
      <c r="E188" s="315">
        <f>'General Fund Disbursements'!F98</f>
        <v>0</v>
      </c>
      <c r="F188" s="63"/>
      <c r="G188" s="54"/>
    </row>
    <row r="189" spans="1:6" ht="13.5" customHeight="1">
      <c r="A189" s="129">
        <f t="shared" si="5"/>
      </c>
      <c r="B189" s="129" t="s">
        <v>1118</v>
      </c>
      <c r="C189" s="312">
        <f t="shared" si="6"/>
        <v>0</v>
      </c>
      <c r="D189" s="129">
        <v>20162017</v>
      </c>
      <c r="E189" s="315">
        <f>'General Fund Disbursements'!F99</f>
        <v>0</v>
      </c>
      <c r="F189" s="63"/>
    </row>
    <row r="190" spans="1:7" ht="13.5" customHeight="1">
      <c r="A190" s="129">
        <f t="shared" si="5"/>
      </c>
      <c r="B190" s="129" t="s">
        <v>1117</v>
      </c>
      <c r="C190" s="312">
        <f t="shared" si="6"/>
        <v>0</v>
      </c>
      <c r="D190" s="129">
        <v>20162017</v>
      </c>
      <c r="E190" s="315">
        <f>'General Fund Disbursements'!F100</f>
        <v>0</v>
      </c>
      <c r="F190" s="63"/>
      <c r="G190" s="54"/>
    </row>
    <row r="191" spans="1:7" ht="13.5" customHeight="1">
      <c r="A191" s="129">
        <f t="shared" si="5"/>
      </c>
      <c r="B191" s="129" t="s">
        <v>1116</v>
      </c>
      <c r="C191" s="312">
        <f t="shared" si="6"/>
        <v>0</v>
      </c>
      <c r="D191" s="129">
        <v>20162017</v>
      </c>
      <c r="E191" s="315">
        <f>'General Fund Disbursements'!F101</f>
        <v>0</v>
      </c>
      <c r="F191" s="63"/>
      <c r="G191" s="54"/>
    </row>
    <row r="192" spans="1:7" ht="13.5" customHeight="1">
      <c r="A192" s="129">
        <f t="shared" si="5"/>
      </c>
      <c r="B192" s="129" t="s">
        <v>1837</v>
      </c>
      <c r="C192" s="312">
        <f t="shared" si="6"/>
        <v>0</v>
      </c>
      <c r="D192" s="129">
        <v>20162017</v>
      </c>
      <c r="E192" s="315">
        <f>'General Fund Disbursements'!F102</f>
        <v>0</v>
      </c>
      <c r="F192" s="63"/>
      <c r="G192" s="54"/>
    </row>
    <row r="193" spans="1:7" ht="13.5" customHeight="1">
      <c r="A193" s="129">
        <f t="shared" si="5"/>
      </c>
      <c r="B193" s="129" t="s">
        <v>1115</v>
      </c>
      <c r="C193" s="312">
        <f t="shared" si="6"/>
        <v>0</v>
      </c>
      <c r="D193" s="129">
        <v>20162017</v>
      </c>
      <c r="E193" s="315">
        <f>'General Fund Disbursements'!F103</f>
        <v>0</v>
      </c>
      <c r="F193" s="63"/>
      <c r="G193" s="54"/>
    </row>
    <row r="194" spans="1:7" ht="13.5" customHeight="1">
      <c r="A194" s="129">
        <f t="shared" si="5"/>
      </c>
      <c r="B194" s="129" t="s">
        <v>1114</v>
      </c>
      <c r="C194" s="312">
        <f t="shared" si="6"/>
        <v>0</v>
      </c>
      <c r="D194" s="129">
        <v>20162017</v>
      </c>
      <c r="E194" s="315">
        <f>'General Fund Disbursements'!F104</f>
        <v>0</v>
      </c>
      <c r="F194" s="63"/>
      <c r="G194" s="54"/>
    </row>
    <row r="195" spans="1:7" ht="13.5" customHeight="1">
      <c r="A195" s="129">
        <f t="shared" si="5"/>
      </c>
      <c r="B195" s="129" t="s">
        <v>1113</v>
      </c>
      <c r="C195" s="312">
        <f t="shared" si="6"/>
        <v>0</v>
      </c>
      <c r="D195" s="129">
        <v>20162017</v>
      </c>
      <c r="E195" s="315">
        <f>'General Fund Disbursements'!F105</f>
        <v>0</v>
      </c>
      <c r="F195" s="63"/>
      <c r="G195" s="54"/>
    </row>
    <row r="196" spans="1:7" ht="13.5" customHeight="1">
      <c r="A196" s="129">
        <f t="shared" si="5"/>
      </c>
      <c r="B196" s="129" t="s">
        <v>1112</v>
      </c>
      <c r="C196" s="312">
        <f t="shared" si="6"/>
        <v>0</v>
      </c>
      <c r="D196" s="129">
        <v>20162017</v>
      </c>
      <c r="E196" s="315">
        <f>'General Fund Disbursements'!F109</f>
        <v>0</v>
      </c>
      <c r="F196" s="63"/>
      <c r="G196" s="54"/>
    </row>
    <row r="197" spans="1:7" ht="13.5" customHeight="1">
      <c r="A197" s="129">
        <f t="shared" si="5"/>
      </c>
      <c r="B197" s="129" t="s">
        <v>1111</v>
      </c>
      <c r="C197" s="312">
        <f t="shared" si="6"/>
        <v>0</v>
      </c>
      <c r="D197" s="129">
        <v>20162017</v>
      </c>
      <c r="E197" s="315">
        <f>'General Fund Disbursements'!F110</f>
        <v>0</v>
      </c>
      <c r="F197" s="63"/>
      <c r="G197" s="54"/>
    </row>
    <row r="198" spans="1:7" ht="13.5" customHeight="1">
      <c r="A198" s="129">
        <f t="shared" si="5"/>
      </c>
      <c r="B198" s="129" t="s">
        <v>1406</v>
      </c>
      <c r="C198" s="312">
        <f t="shared" si="6"/>
        <v>0</v>
      </c>
      <c r="D198" s="129">
        <v>20162017</v>
      </c>
      <c r="E198" s="315">
        <f>'General Fund Disbursements'!F111</f>
        <v>0</v>
      </c>
      <c r="F198" s="63"/>
      <c r="G198" s="86"/>
    </row>
    <row r="199" spans="1:7" ht="13.5" customHeight="1">
      <c r="A199" s="129">
        <f aca="true" t="shared" si="7" ref="A199:A262">IF($G$1=0,"",$G$1)</f>
      </c>
      <c r="B199" s="129" t="s">
        <v>1110</v>
      </c>
      <c r="C199" s="312">
        <f t="shared" si="6"/>
        <v>0</v>
      </c>
      <c r="D199" s="129">
        <v>20162017</v>
      </c>
      <c r="E199" s="315">
        <f>'General Fund Disbursements'!F112</f>
        <v>0</v>
      </c>
      <c r="F199" s="63"/>
      <c r="G199" s="54"/>
    </row>
    <row r="200" spans="1:6" ht="13.5" customHeight="1">
      <c r="A200" s="129">
        <f t="shared" si="7"/>
      </c>
      <c r="B200" s="129" t="s">
        <v>1109</v>
      </c>
      <c r="C200" s="312">
        <f t="shared" si="6"/>
        <v>0</v>
      </c>
      <c r="D200" s="129">
        <v>20162017</v>
      </c>
      <c r="E200" s="315">
        <f>'General Fund Disbursements'!F113</f>
        <v>0</v>
      </c>
      <c r="F200" s="63"/>
    </row>
    <row r="201" spans="1:7" ht="13.5" customHeight="1">
      <c r="A201" s="129">
        <f t="shared" si="7"/>
      </c>
      <c r="B201" s="129" t="s">
        <v>1108</v>
      </c>
      <c r="C201" s="312">
        <f t="shared" si="6"/>
        <v>0</v>
      </c>
      <c r="D201" s="129">
        <v>20162017</v>
      </c>
      <c r="E201" s="315">
        <f>'General Fund Disbursements'!F114</f>
        <v>0</v>
      </c>
      <c r="F201" s="63"/>
      <c r="G201" s="63"/>
    </row>
    <row r="202" spans="1:7" ht="13.5" customHeight="1">
      <c r="A202" s="129">
        <f t="shared" si="7"/>
      </c>
      <c r="B202" s="129" t="s">
        <v>1247</v>
      </c>
      <c r="C202" s="312">
        <f t="shared" si="6"/>
        <v>0</v>
      </c>
      <c r="D202" s="129">
        <v>20162017</v>
      </c>
      <c r="E202" s="315">
        <f>'General Fund Disbursements'!F115</f>
        <v>0</v>
      </c>
      <c r="F202" s="63"/>
      <c r="G202" s="63"/>
    </row>
    <row r="203" spans="1:7" ht="13.5" customHeight="1">
      <c r="A203" s="129">
        <f t="shared" si="7"/>
      </c>
      <c r="B203" s="129" t="s">
        <v>2264</v>
      </c>
      <c r="C203" s="312">
        <f>IF(ISNUMBER(E203),E203,0)</f>
        <v>0</v>
      </c>
      <c r="D203" s="129">
        <v>20162017</v>
      </c>
      <c r="E203" s="315">
        <f>'General Fund Disbursements'!F116</f>
        <v>0</v>
      </c>
      <c r="F203" s="63"/>
      <c r="G203" s="63"/>
    </row>
    <row r="204" spans="1:7" ht="13.5" customHeight="1">
      <c r="A204" s="129">
        <f t="shared" si="7"/>
      </c>
      <c r="B204" s="129" t="s">
        <v>2265</v>
      </c>
      <c r="C204" s="312">
        <f>IF(ISNUMBER(E204),E204,0)</f>
        <v>0</v>
      </c>
      <c r="D204" s="129">
        <v>20162017</v>
      </c>
      <c r="E204" s="315">
        <f>'General Fund Disbursements'!F117</f>
        <v>0</v>
      </c>
      <c r="F204" s="63"/>
      <c r="G204" s="63"/>
    </row>
    <row r="205" spans="1:7" ht="13.5" customHeight="1">
      <c r="A205" s="129">
        <f t="shared" si="7"/>
      </c>
      <c r="B205" s="129" t="s">
        <v>1107</v>
      </c>
      <c r="C205" s="312">
        <f t="shared" si="6"/>
        <v>0</v>
      </c>
      <c r="D205" s="129">
        <v>20162017</v>
      </c>
      <c r="E205" s="315">
        <f>'General Fund Disbursements'!F118</f>
        <v>0</v>
      </c>
      <c r="F205" s="63"/>
      <c r="G205" s="63"/>
    </row>
    <row r="206" spans="1:7" ht="13.5" customHeight="1">
      <c r="A206" s="129">
        <f t="shared" si="7"/>
      </c>
      <c r="B206" s="129" t="s">
        <v>1996</v>
      </c>
      <c r="C206" s="312">
        <f t="shared" si="6"/>
        <v>0</v>
      </c>
      <c r="D206" s="129">
        <v>20162017</v>
      </c>
      <c r="E206" s="315">
        <f>'General Fund Disbursements'!F119</f>
        <v>0</v>
      </c>
      <c r="F206" s="63"/>
      <c r="G206" s="63"/>
    </row>
    <row r="207" spans="1:7" ht="13.5" customHeight="1">
      <c r="A207" s="129">
        <f t="shared" si="7"/>
      </c>
      <c r="B207" s="129" t="s">
        <v>1106</v>
      </c>
      <c r="C207" s="312">
        <f t="shared" si="6"/>
        <v>0</v>
      </c>
      <c r="D207" s="129">
        <v>20162017</v>
      </c>
      <c r="E207" s="315">
        <f>'General Fund Disbursements'!F120</f>
        <v>0</v>
      </c>
      <c r="F207" s="63"/>
      <c r="G207" s="63"/>
    </row>
    <row r="208" spans="1:7" ht="13.5" customHeight="1">
      <c r="A208" s="129">
        <f t="shared" si="7"/>
      </c>
      <c r="B208" s="129" t="s">
        <v>1105</v>
      </c>
      <c r="C208" s="312">
        <f t="shared" si="6"/>
        <v>0</v>
      </c>
      <c r="D208" s="129">
        <v>20162017</v>
      </c>
      <c r="E208" s="315">
        <f>'General Fund Disbursements'!F121</f>
        <v>0</v>
      </c>
      <c r="F208" s="63"/>
      <c r="G208" s="63"/>
    </row>
    <row r="209" spans="1:7" ht="13.5" customHeight="1">
      <c r="A209" s="129">
        <f t="shared" si="7"/>
      </c>
      <c r="B209" s="129" t="s">
        <v>1104</v>
      </c>
      <c r="C209" s="312">
        <f t="shared" si="6"/>
        <v>0</v>
      </c>
      <c r="D209" s="129">
        <v>20162017</v>
      </c>
      <c r="E209" s="315">
        <f>'General Fund Disbursements'!F122</f>
        <v>0</v>
      </c>
      <c r="F209" s="63"/>
      <c r="G209" s="59"/>
    </row>
    <row r="210" spans="1:7" ht="13.5" customHeight="1">
      <c r="A210" s="129">
        <f t="shared" si="7"/>
      </c>
      <c r="B210" s="129" t="s">
        <v>1838</v>
      </c>
      <c r="C210" s="312">
        <f>IF(ISNUMBER(E210),E210,0)</f>
        <v>0</v>
      </c>
      <c r="D210" s="129">
        <v>20162017</v>
      </c>
      <c r="E210" s="315">
        <f>'General Fund Disbursements'!F123</f>
        <v>0</v>
      </c>
      <c r="F210" s="63"/>
      <c r="G210" s="59"/>
    </row>
    <row r="211" spans="1:7" ht="13.5" customHeight="1">
      <c r="A211" s="129">
        <f t="shared" si="7"/>
      </c>
      <c r="B211" s="129" t="s">
        <v>1103</v>
      </c>
      <c r="C211" s="312">
        <f t="shared" si="6"/>
        <v>0</v>
      </c>
      <c r="D211" s="129">
        <v>20162017</v>
      </c>
      <c r="E211" s="315">
        <f>'General Fund Disbursements'!F124</f>
        <v>0</v>
      </c>
      <c r="F211" s="63"/>
      <c r="G211" s="63"/>
    </row>
    <row r="212" spans="1:6" ht="13.5" customHeight="1">
      <c r="A212" s="129">
        <f t="shared" si="7"/>
      </c>
      <c r="B212" s="129" t="s">
        <v>1102</v>
      </c>
      <c r="C212" s="312">
        <f t="shared" si="6"/>
        <v>0</v>
      </c>
      <c r="D212" s="129">
        <v>20162017</v>
      </c>
      <c r="E212" s="315">
        <f>'General Fund Disbursements'!F125</f>
        <v>0</v>
      </c>
      <c r="F212" s="63"/>
    </row>
    <row r="213" spans="1:7" ht="13.5" customHeight="1">
      <c r="A213" s="129">
        <f t="shared" si="7"/>
      </c>
      <c r="B213" s="129" t="s">
        <v>1101</v>
      </c>
      <c r="C213" s="312">
        <f t="shared" si="6"/>
        <v>0</v>
      </c>
      <c r="D213" s="129">
        <v>20162017</v>
      </c>
      <c r="E213" s="315">
        <f>'General Fund Disbursements'!F126</f>
        <v>0</v>
      </c>
      <c r="F213" s="63"/>
      <c r="G213" s="54"/>
    </row>
    <row r="214" spans="1:7" ht="13.5" customHeight="1">
      <c r="A214" s="129">
        <f t="shared" si="7"/>
      </c>
      <c r="B214" s="129" t="s">
        <v>1407</v>
      </c>
      <c r="C214" s="312">
        <f t="shared" si="6"/>
        <v>0</v>
      </c>
      <c r="D214" s="129">
        <v>20162017</v>
      </c>
      <c r="E214" s="315">
        <f>'General Fund Disbursements'!F130</f>
        <v>0</v>
      </c>
      <c r="F214" s="63"/>
      <c r="G214" s="54"/>
    </row>
    <row r="215" spans="1:7" ht="13.5" customHeight="1">
      <c r="A215" s="129">
        <f t="shared" si="7"/>
      </c>
      <c r="B215" s="129" t="s">
        <v>1408</v>
      </c>
      <c r="C215" s="312">
        <f t="shared" si="6"/>
        <v>0</v>
      </c>
      <c r="D215" s="129">
        <v>20162017</v>
      </c>
      <c r="E215" s="315">
        <f>'General Fund Disbursements'!F131</f>
        <v>0</v>
      </c>
      <c r="F215" s="63"/>
      <c r="G215" s="54"/>
    </row>
    <row r="216" spans="1:7" ht="13.5" customHeight="1">
      <c r="A216" s="129">
        <f t="shared" si="7"/>
      </c>
      <c r="B216" s="129" t="s">
        <v>1409</v>
      </c>
      <c r="C216" s="312">
        <f t="shared" si="6"/>
        <v>0</v>
      </c>
      <c r="D216" s="129">
        <v>20162017</v>
      </c>
      <c r="E216" s="315">
        <f>'General Fund Disbursements'!F132</f>
        <v>0</v>
      </c>
      <c r="F216" s="63"/>
      <c r="G216" s="54"/>
    </row>
    <row r="217" spans="1:7" ht="13.5" customHeight="1">
      <c r="A217" s="129">
        <f t="shared" si="7"/>
      </c>
      <c r="B217" s="129" t="s">
        <v>1410</v>
      </c>
      <c r="C217" s="312">
        <f t="shared" si="6"/>
        <v>0</v>
      </c>
      <c r="D217" s="129">
        <v>20162017</v>
      </c>
      <c r="E217" s="315">
        <f>'General Fund Disbursements'!F133</f>
        <v>0</v>
      </c>
      <c r="F217" s="63"/>
      <c r="G217" s="54"/>
    </row>
    <row r="218" spans="1:7" ht="13.5" customHeight="1">
      <c r="A218" s="129">
        <f t="shared" si="7"/>
      </c>
      <c r="B218" s="129" t="s">
        <v>1411</v>
      </c>
      <c r="C218" s="312">
        <f t="shared" si="6"/>
        <v>0</v>
      </c>
      <c r="D218" s="129">
        <v>20162017</v>
      </c>
      <c r="E218" s="315">
        <f>'General Fund Disbursements'!F134</f>
        <v>0</v>
      </c>
      <c r="F218" s="63"/>
      <c r="G218" s="54"/>
    </row>
    <row r="219" spans="1:7" ht="13.5" customHeight="1">
      <c r="A219" s="129">
        <f t="shared" si="7"/>
      </c>
      <c r="B219" s="129" t="s">
        <v>1412</v>
      </c>
      <c r="C219" s="312">
        <f aca="true" t="shared" si="8" ref="C219:C344">IF(ISNUMBER(E219),E219,0)</f>
        <v>0</v>
      </c>
      <c r="D219" s="129">
        <v>20162017</v>
      </c>
      <c r="E219" s="315">
        <f>'General Fund Disbursements'!F135</f>
        <v>0</v>
      </c>
      <c r="F219" s="63"/>
      <c r="G219" s="54"/>
    </row>
    <row r="220" spans="1:7" ht="13.5" customHeight="1">
      <c r="A220" s="129">
        <f t="shared" si="7"/>
      </c>
      <c r="B220" s="129" t="s">
        <v>1413</v>
      </c>
      <c r="C220" s="312">
        <f t="shared" si="8"/>
        <v>0</v>
      </c>
      <c r="D220" s="129">
        <v>20162017</v>
      </c>
      <c r="E220" s="315">
        <f>'General Fund Disbursements'!F136</f>
        <v>0</v>
      </c>
      <c r="F220" s="63"/>
      <c r="G220" s="54"/>
    </row>
    <row r="221" spans="1:7" ht="13.5" customHeight="1">
      <c r="A221" s="129">
        <f t="shared" si="7"/>
      </c>
      <c r="B221" s="129" t="s">
        <v>2266</v>
      </c>
      <c r="C221" s="312">
        <f>IF(ISNUMBER(E221),E221,0)</f>
        <v>0</v>
      </c>
      <c r="D221" s="129">
        <v>20162017</v>
      </c>
      <c r="E221" s="315">
        <f>'General Fund Disbursements'!F137</f>
        <v>0</v>
      </c>
      <c r="F221" s="63"/>
      <c r="G221" s="54"/>
    </row>
    <row r="222" spans="1:7" ht="13.5" customHeight="1">
      <c r="A222" s="129">
        <f t="shared" si="7"/>
      </c>
      <c r="B222" s="129" t="s">
        <v>2267</v>
      </c>
      <c r="C222" s="312">
        <f>IF(ISNUMBER(E222),E222,0)</f>
        <v>0</v>
      </c>
      <c r="D222" s="129">
        <v>20162017</v>
      </c>
      <c r="E222" s="315">
        <f>'General Fund Disbursements'!F138</f>
        <v>0</v>
      </c>
      <c r="F222" s="63"/>
      <c r="G222" s="54"/>
    </row>
    <row r="223" spans="1:7" ht="13.5" customHeight="1">
      <c r="A223" s="129">
        <f t="shared" si="7"/>
      </c>
      <c r="B223" s="129" t="s">
        <v>1414</v>
      </c>
      <c r="C223" s="312">
        <f t="shared" si="8"/>
        <v>0</v>
      </c>
      <c r="D223" s="129">
        <v>20162017</v>
      </c>
      <c r="E223" s="315">
        <f>'General Fund Disbursements'!F139</f>
        <v>0</v>
      </c>
      <c r="F223" s="63"/>
      <c r="G223" s="86"/>
    </row>
    <row r="224" spans="1:6" ht="13.5" customHeight="1">
      <c r="A224" s="129">
        <f t="shared" si="7"/>
      </c>
      <c r="B224" s="129" t="s">
        <v>1415</v>
      </c>
      <c r="C224" s="312">
        <f t="shared" si="8"/>
        <v>0</v>
      </c>
      <c r="D224" s="129">
        <v>20162017</v>
      </c>
      <c r="E224" s="315">
        <f>'General Fund Disbursements'!F140</f>
        <v>0</v>
      </c>
      <c r="F224" s="63"/>
    </row>
    <row r="225" spans="1:7" ht="13.5" customHeight="1">
      <c r="A225" s="129">
        <f t="shared" si="7"/>
      </c>
      <c r="B225" s="129" t="s">
        <v>1416</v>
      </c>
      <c r="C225" s="312">
        <f t="shared" si="8"/>
        <v>0</v>
      </c>
      <c r="D225" s="129">
        <v>20162017</v>
      </c>
      <c r="E225" s="315">
        <f>'General Fund Disbursements'!F141</f>
        <v>0</v>
      </c>
      <c r="F225" s="63"/>
      <c r="G225" s="54"/>
    </row>
    <row r="226" spans="1:7" ht="13.5" customHeight="1">
      <c r="A226" s="129">
        <f t="shared" si="7"/>
      </c>
      <c r="B226" s="129" t="s">
        <v>1417</v>
      </c>
      <c r="C226" s="312">
        <f t="shared" si="8"/>
        <v>0</v>
      </c>
      <c r="D226" s="129">
        <v>20162017</v>
      </c>
      <c r="E226" s="315">
        <f>'General Fund Disbursements'!F142</f>
        <v>0</v>
      </c>
      <c r="F226" s="63"/>
      <c r="G226" s="54"/>
    </row>
    <row r="227" spans="1:7" ht="13.5" customHeight="1">
      <c r="A227" s="129">
        <f t="shared" si="7"/>
      </c>
      <c r="B227" s="320" t="s">
        <v>1418</v>
      </c>
      <c r="C227" s="312">
        <f t="shared" si="8"/>
        <v>0</v>
      </c>
      <c r="D227" s="129">
        <v>20162017</v>
      </c>
      <c r="E227" s="315">
        <f>'General Fund Disbursements'!F143</f>
        <v>0</v>
      </c>
      <c r="F227" s="63"/>
      <c r="G227" s="54"/>
    </row>
    <row r="228" spans="1:7" ht="13.5" customHeight="1">
      <c r="A228" s="129">
        <f t="shared" si="7"/>
      </c>
      <c r="B228" s="77" t="s">
        <v>1839</v>
      </c>
      <c r="C228" s="312">
        <f>IF(ISNUMBER(E228),E228,0)</f>
        <v>0</v>
      </c>
      <c r="D228" s="129">
        <v>20162017</v>
      </c>
      <c r="E228" s="315">
        <f>'General Fund Disbursements'!F144</f>
        <v>0</v>
      </c>
      <c r="F228" s="63"/>
      <c r="G228" s="54"/>
    </row>
    <row r="229" spans="1:7" ht="13.5" customHeight="1">
      <c r="A229" s="129">
        <f t="shared" si="7"/>
      </c>
      <c r="B229" s="129" t="s">
        <v>1419</v>
      </c>
      <c r="C229" s="312">
        <f t="shared" si="8"/>
        <v>0</v>
      </c>
      <c r="D229" s="129">
        <v>20162017</v>
      </c>
      <c r="E229" s="315">
        <f>'General Fund Disbursements'!F145</f>
        <v>0</v>
      </c>
      <c r="F229" s="63"/>
      <c r="G229" s="54"/>
    </row>
    <row r="230" spans="1:7" ht="13.5" customHeight="1">
      <c r="A230" s="129">
        <f t="shared" si="7"/>
      </c>
      <c r="B230" s="129" t="s">
        <v>1420</v>
      </c>
      <c r="C230" s="312">
        <f t="shared" si="8"/>
        <v>0</v>
      </c>
      <c r="D230" s="129">
        <v>20162017</v>
      </c>
      <c r="E230" s="315">
        <f>'General Fund Disbursements'!F146</f>
        <v>0</v>
      </c>
      <c r="F230" s="63"/>
      <c r="G230" s="54"/>
    </row>
    <row r="231" spans="1:7" ht="13.5" customHeight="1">
      <c r="A231" s="129">
        <f t="shared" si="7"/>
      </c>
      <c r="B231" s="129" t="s">
        <v>1421</v>
      </c>
      <c r="C231" s="312">
        <f t="shared" si="8"/>
        <v>0</v>
      </c>
      <c r="D231" s="129">
        <v>20162017</v>
      </c>
      <c r="E231" s="315">
        <f>'General Fund Disbursements'!F147</f>
        <v>0</v>
      </c>
      <c r="F231" s="63"/>
      <c r="G231" s="54"/>
    </row>
    <row r="232" spans="1:7" ht="13.5" customHeight="1">
      <c r="A232" s="129">
        <f t="shared" si="7"/>
      </c>
      <c r="B232" s="129" t="s">
        <v>1100</v>
      </c>
      <c r="C232" s="312">
        <f t="shared" si="8"/>
        <v>0</v>
      </c>
      <c r="D232" s="129">
        <v>20162017</v>
      </c>
      <c r="E232" s="315">
        <f>'General Fund Disbursements'!F151</f>
        <v>0</v>
      </c>
      <c r="F232" s="63"/>
      <c r="G232" s="86"/>
    </row>
    <row r="233" spans="1:7" ht="13.5" customHeight="1">
      <c r="A233" s="129">
        <f t="shared" si="7"/>
      </c>
      <c r="B233" s="129" t="s">
        <v>1099</v>
      </c>
      <c r="C233" s="312">
        <f t="shared" si="8"/>
        <v>0</v>
      </c>
      <c r="D233" s="129">
        <v>20162017</v>
      </c>
      <c r="E233" s="315">
        <f>'General Fund Disbursements'!F152</f>
        <v>0</v>
      </c>
      <c r="F233" s="63"/>
      <c r="G233" s="54"/>
    </row>
    <row r="234" spans="1:6" ht="13.5" customHeight="1">
      <c r="A234" s="129">
        <f t="shared" si="7"/>
      </c>
      <c r="B234" s="129" t="s">
        <v>1422</v>
      </c>
      <c r="C234" s="312">
        <f t="shared" si="8"/>
        <v>0</v>
      </c>
      <c r="D234" s="129">
        <v>20162017</v>
      </c>
      <c r="E234" s="315">
        <f>'General Fund Disbursements'!F153</f>
        <v>0</v>
      </c>
      <c r="F234" s="63"/>
    </row>
    <row r="235" spans="1:6" ht="13.5" customHeight="1">
      <c r="A235" s="129">
        <f t="shared" si="7"/>
      </c>
      <c r="B235" s="129" t="s">
        <v>1098</v>
      </c>
      <c r="C235" s="312">
        <f t="shared" si="8"/>
        <v>0</v>
      </c>
      <c r="D235" s="129">
        <v>20162017</v>
      </c>
      <c r="E235" s="315">
        <f>'General Fund Disbursements'!F154</f>
        <v>0</v>
      </c>
      <c r="F235" s="63"/>
    </row>
    <row r="236" spans="1:6" ht="13.5" customHeight="1">
      <c r="A236" s="129">
        <f t="shared" si="7"/>
      </c>
      <c r="B236" s="129" t="s">
        <v>1097</v>
      </c>
      <c r="C236" s="312">
        <f t="shared" si="8"/>
        <v>0</v>
      </c>
      <c r="D236" s="129">
        <v>20162017</v>
      </c>
      <c r="E236" s="315">
        <f>'General Fund Disbursements'!F155</f>
        <v>0</v>
      </c>
      <c r="F236" s="63"/>
    </row>
    <row r="237" spans="1:6" ht="13.5" customHeight="1">
      <c r="A237" s="129">
        <f t="shared" si="7"/>
      </c>
      <c r="B237" s="129" t="s">
        <v>1096</v>
      </c>
      <c r="C237" s="312">
        <f t="shared" si="8"/>
        <v>0</v>
      </c>
      <c r="D237" s="129">
        <v>20162017</v>
      </c>
      <c r="E237" s="315">
        <f>'General Fund Disbursements'!F156</f>
        <v>0</v>
      </c>
      <c r="F237" s="63"/>
    </row>
    <row r="238" spans="1:6" ht="13.5" customHeight="1">
      <c r="A238" s="129">
        <f t="shared" si="7"/>
      </c>
      <c r="B238" s="129" t="s">
        <v>1248</v>
      </c>
      <c r="C238" s="312">
        <f t="shared" si="8"/>
        <v>0</v>
      </c>
      <c r="D238" s="129">
        <v>20162017</v>
      </c>
      <c r="E238" s="315">
        <f>'General Fund Disbursements'!F157</f>
        <v>0</v>
      </c>
      <c r="F238" s="63"/>
    </row>
    <row r="239" spans="1:6" ht="13.5" customHeight="1">
      <c r="A239" s="129">
        <f t="shared" si="7"/>
      </c>
      <c r="B239" s="129" t="s">
        <v>2268</v>
      </c>
      <c r="C239" s="312">
        <f>IF(ISNUMBER(E239),E239,0)</f>
        <v>0</v>
      </c>
      <c r="D239" s="129">
        <v>20162017</v>
      </c>
      <c r="E239" s="315">
        <f>'General Fund Disbursements'!F158</f>
        <v>0</v>
      </c>
      <c r="F239" s="63"/>
    </row>
    <row r="240" spans="1:6" ht="13.5" customHeight="1">
      <c r="A240" s="129">
        <f t="shared" si="7"/>
      </c>
      <c r="B240" s="129" t="s">
        <v>2269</v>
      </c>
      <c r="C240" s="312">
        <f>IF(ISNUMBER(E240),E240,0)</f>
        <v>0</v>
      </c>
      <c r="D240" s="129">
        <v>20162017</v>
      </c>
      <c r="E240" s="315">
        <f>'General Fund Disbursements'!F159</f>
        <v>0</v>
      </c>
      <c r="F240" s="63"/>
    </row>
    <row r="241" spans="1:6" ht="13.5" customHeight="1">
      <c r="A241" s="129">
        <f t="shared" si="7"/>
      </c>
      <c r="B241" s="129" t="s">
        <v>1095</v>
      </c>
      <c r="C241" s="312">
        <f t="shared" si="8"/>
        <v>0</v>
      </c>
      <c r="D241" s="129">
        <v>20162017</v>
      </c>
      <c r="E241" s="315">
        <f>'General Fund Disbursements'!F160</f>
        <v>0</v>
      </c>
      <c r="F241" s="63"/>
    </row>
    <row r="242" spans="1:6" ht="13.5" customHeight="1">
      <c r="A242" s="129">
        <f t="shared" si="7"/>
      </c>
      <c r="B242" s="129" t="s">
        <v>1094</v>
      </c>
      <c r="C242" s="312">
        <f t="shared" si="8"/>
        <v>0</v>
      </c>
      <c r="D242" s="129">
        <v>20162017</v>
      </c>
      <c r="E242" s="315">
        <f>'General Fund Disbursements'!F161</f>
        <v>0</v>
      </c>
      <c r="F242" s="63"/>
    </row>
    <row r="243" spans="1:6" ht="13.5" customHeight="1">
      <c r="A243" s="129">
        <f t="shared" si="7"/>
      </c>
      <c r="B243" s="129" t="s">
        <v>1093</v>
      </c>
      <c r="C243" s="312">
        <f t="shared" si="8"/>
        <v>0</v>
      </c>
      <c r="D243" s="129">
        <v>20162017</v>
      </c>
      <c r="E243" s="315">
        <f>'General Fund Disbursements'!F162</f>
        <v>0</v>
      </c>
      <c r="F243" s="63"/>
    </row>
    <row r="244" spans="1:7" ht="13.5" customHeight="1">
      <c r="A244" s="129">
        <f t="shared" si="7"/>
      </c>
      <c r="B244" s="129" t="s">
        <v>1092</v>
      </c>
      <c r="C244" s="312">
        <f t="shared" si="8"/>
        <v>0</v>
      </c>
      <c r="D244" s="129">
        <v>20162017</v>
      </c>
      <c r="E244" s="315">
        <f>'General Fund Disbursements'!F163</f>
        <v>0</v>
      </c>
      <c r="F244" s="63"/>
      <c r="G244" s="54"/>
    </row>
    <row r="245" spans="1:7" ht="13.5" customHeight="1">
      <c r="A245" s="129">
        <f t="shared" si="7"/>
      </c>
      <c r="B245" s="129" t="s">
        <v>1091</v>
      </c>
      <c r="C245" s="312">
        <f t="shared" si="8"/>
        <v>0</v>
      </c>
      <c r="D245" s="129">
        <v>20162017</v>
      </c>
      <c r="E245" s="315">
        <f>'General Fund Disbursements'!F164</f>
        <v>0</v>
      </c>
      <c r="F245" s="63"/>
      <c r="G245" s="54"/>
    </row>
    <row r="246" spans="1:7" ht="13.5" customHeight="1">
      <c r="A246" s="129">
        <f t="shared" si="7"/>
      </c>
      <c r="B246" s="129" t="s">
        <v>1090</v>
      </c>
      <c r="C246" s="312">
        <f t="shared" si="8"/>
        <v>0</v>
      </c>
      <c r="D246" s="129">
        <v>20162017</v>
      </c>
      <c r="E246" s="315">
        <f>'General Fund Disbursements'!F165</f>
        <v>0</v>
      </c>
      <c r="F246" s="63"/>
      <c r="G246" s="54"/>
    </row>
    <row r="247" spans="1:7" ht="13.5" customHeight="1">
      <c r="A247" s="129">
        <f t="shared" si="7"/>
      </c>
      <c r="B247" s="129" t="s">
        <v>1840</v>
      </c>
      <c r="C247" s="312">
        <f>IF(ISNUMBER(E247),E247,0)</f>
        <v>0</v>
      </c>
      <c r="D247" s="129">
        <v>20162017</v>
      </c>
      <c r="E247" s="315">
        <f>'General Fund Disbursements'!F166</f>
        <v>0</v>
      </c>
      <c r="F247" s="63"/>
      <c r="G247" s="54"/>
    </row>
    <row r="248" spans="1:6" ht="13.5" customHeight="1">
      <c r="A248" s="129">
        <f t="shared" si="7"/>
      </c>
      <c r="B248" s="129" t="s">
        <v>1089</v>
      </c>
      <c r="C248" s="312">
        <f>IF(ISNUMBER(E248),E248,0)</f>
        <v>0</v>
      </c>
      <c r="D248" s="129">
        <v>20162017</v>
      </c>
      <c r="E248" s="315">
        <f>'General Fund Disbursements'!F167</f>
        <v>0</v>
      </c>
      <c r="F248" s="63"/>
    </row>
    <row r="249" spans="1:7" ht="13.5" customHeight="1">
      <c r="A249" s="129">
        <f t="shared" si="7"/>
      </c>
      <c r="B249" s="129" t="s">
        <v>1088</v>
      </c>
      <c r="C249" s="312">
        <f t="shared" si="8"/>
        <v>0</v>
      </c>
      <c r="D249" s="129">
        <v>20162017</v>
      </c>
      <c r="E249" s="315">
        <f>'General Fund Disbursements'!F168</f>
        <v>0</v>
      </c>
      <c r="F249" s="63"/>
      <c r="G249" s="54"/>
    </row>
    <row r="250" spans="1:7" ht="13.5" customHeight="1">
      <c r="A250" s="129">
        <f t="shared" si="7"/>
      </c>
      <c r="B250" s="129" t="s">
        <v>1087</v>
      </c>
      <c r="C250" s="312">
        <f t="shared" si="8"/>
        <v>0</v>
      </c>
      <c r="D250" s="129">
        <v>20162017</v>
      </c>
      <c r="E250" s="315">
        <f>'General Fund Disbursements'!F169</f>
        <v>0</v>
      </c>
      <c r="F250" s="63"/>
      <c r="G250" s="54"/>
    </row>
    <row r="251" spans="1:7" ht="13.5" customHeight="1">
      <c r="A251" s="129">
        <f t="shared" si="7"/>
      </c>
      <c r="B251" s="129" t="s">
        <v>2663</v>
      </c>
      <c r="C251" s="312">
        <f t="shared" si="8"/>
        <v>0</v>
      </c>
      <c r="D251" s="129">
        <v>20162017</v>
      </c>
      <c r="E251" s="315">
        <f>'General Fund Disbursements'!F173</f>
        <v>0</v>
      </c>
      <c r="F251" s="63"/>
      <c r="G251" s="54"/>
    </row>
    <row r="252" spans="1:7" ht="13.5" customHeight="1">
      <c r="A252" s="129">
        <f t="shared" si="7"/>
      </c>
      <c r="B252" s="129" t="s">
        <v>2664</v>
      </c>
      <c r="C252" s="312">
        <f t="shared" si="8"/>
        <v>0</v>
      </c>
      <c r="D252" s="129">
        <v>20162017</v>
      </c>
      <c r="E252" s="315">
        <f>'General Fund Disbursements'!F174</f>
        <v>0</v>
      </c>
      <c r="F252" s="63"/>
      <c r="G252" s="54"/>
    </row>
    <row r="253" spans="1:7" ht="13.5" customHeight="1">
      <c r="A253" s="129">
        <f t="shared" si="7"/>
      </c>
      <c r="B253" s="129" t="s">
        <v>2665</v>
      </c>
      <c r="C253" s="312">
        <f t="shared" si="8"/>
        <v>0</v>
      </c>
      <c r="D253" s="129">
        <v>20162017</v>
      </c>
      <c r="E253" s="315">
        <f>'General Fund Disbursements'!F175</f>
        <v>0</v>
      </c>
      <c r="F253" s="63"/>
      <c r="G253" s="54"/>
    </row>
    <row r="254" spans="1:7" ht="13.5" customHeight="1">
      <c r="A254" s="129">
        <f t="shared" si="7"/>
      </c>
      <c r="B254" s="129" t="s">
        <v>2666</v>
      </c>
      <c r="C254" s="312">
        <f t="shared" si="8"/>
        <v>0</v>
      </c>
      <c r="D254" s="129">
        <v>20162017</v>
      </c>
      <c r="E254" s="315">
        <f>'General Fund Disbursements'!F176</f>
        <v>0</v>
      </c>
      <c r="F254" s="63"/>
      <c r="G254" s="54"/>
    </row>
    <row r="255" spans="1:7" ht="13.5" customHeight="1">
      <c r="A255" s="129">
        <f t="shared" si="7"/>
      </c>
      <c r="B255" s="129" t="s">
        <v>2667</v>
      </c>
      <c r="C255" s="312">
        <f t="shared" si="8"/>
        <v>0</v>
      </c>
      <c r="D255" s="129">
        <v>20162017</v>
      </c>
      <c r="E255" s="315">
        <f>'General Fund Disbursements'!F177</f>
        <v>0</v>
      </c>
      <c r="F255" s="63"/>
      <c r="G255" s="54"/>
    </row>
    <row r="256" spans="1:7" ht="13.5" customHeight="1">
      <c r="A256" s="129">
        <f t="shared" si="7"/>
      </c>
      <c r="B256" s="129" t="s">
        <v>2668</v>
      </c>
      <c r="C256" s="312">
        <f t="shared" si="8"/>
        <v>0</v>
      </c>
      <c r="D256" s="129">
        <v>20162017</v>
      </c>
      <c r="E256" s="315">
        <f>'General Fund Disbursements'!F178</f>
        <v>0</v>
      </c>
      <c r="F256" s="63"/>
      <c r="G256" s="54"/>
    </row>
    <row r="257" spans="1:7" ht="13.5" customHeight="1">
      <c r="A257" s="129">
        <f t="shared" si="7"/>
      </c>
      <c r="B257" s="129" t="s">
        <v>2669</v>
      </c>
      <c r="C257" s="312">
        <f t="shared" si="8"/>
        <v>0</v>
      </c>
      <c r="D257" s="129">
        <v>20162017</v>
      </c>
      <c r="E257" s="315">
        <f>'General Fund Disbursements'!F179</f>
        <v>0</v>
      </c>
      <c r="F257" s="63"/>
      <c r="G257" s="54"/>
    </row>
    <row r="258" spans="1:7" ht="13.5" customHeight="1">
      <c r="A258" s="129">
        <f t="shared" si="7"/>
      </c>
      <c r="B258" s="129" t="s">
        <v>2670</v>
      </c>
      <c r="C258" s="312">
        <f t="shared" si="8"/>
        <v>0</v>
      </c>
      <c r="D258" s="129">
        <v>20162017</v>
      </c>
      <c r="E258" s="315">
        <f>'General Fund Disbursements'!F180</f>
        <v>0</v>
      </c>
      <c r="F258" s="63"/>
      <c r="G258" s="54"/>
    </row>
    <row r="259" spans="1:7" ht="13.5" customHeight="1">
      <c r="A259" s="129">
        <f t="shared" si="7"/>
      </c>
      <c r="B259" s="129" t="s">
        <v>2671</v>
      </c>
      <c r="C259" s="312">
        <f t="shared" si="8"/>
        <v>0</v>
      </c>
      <c r="D259" s="129">
        <v>20162017</v>
      </c>
      <c r="E259" s="315">
        <f>'General Fund Disbursements'!F181</f>
        <v>0</v>
      </c>
      <c r="F259" s="63"/>
      <c r="G259" s="54"/>
    </row>
    <row r="260" spans="1:7" ht="13.5" customHeight="1">
      <c r="A260" s="129">
        <f t="shared" si="7"/>
      </c>
      <c r="B260" s="129" t="s">
        <v>2672</v>
      </c>
      <c r="C260" s="312">
        <f t="shared" si="8"/>
        <v>0</v>
      </c>
      <c r="D260" s="129">
        <v>20162017</v>
      </c>
      <c r="E260" s="315">
        <f>'General Fund Disbursements'!F182</f>
        <v>0</v>
      </c>
      <c r="F260" s="63"/>
      <c r="G260" s="54"/>
    </row>
    <row r="261" spans="1:7" ht="13.5" customHeight="1">
      <c r="A261" s="129">
        <f t="shared" si="7"/>
      </c>
      <c r="B261" s="129" t="s">
        <v>2673</v>
      </c>
      <c r="C261" s="312">
        <f t="shared" si="8"/>
        <v>0</v>
      </c>
      <c r="D261" s="129">
        <v>20162017</v>
      </c>
      <c r="E261" s="315">
        <f>'General Fund Disbursements'!F183</f>
        <v>0</v>
      </c>
      <c r="F261" s="63"/>
      <c r="G261" s="54"/>
    </row>
    <row r="262" spans="1:7" ht="13.5" customHeight="1">
      <c r="A262" s="129">
        <f t="shared" si="7"/>
      </c>
      <c r="B262" s="129" t="s">
        <v>2674</v>
      </c>
      <c r="C262" s="312">
        <f t="shared" si="8"/>
        <v>0</v>
      </c>
      <c r="D262" s="129">
        <v>20162017</v>
      </c>
      <c r="E262" s="315">
        <f>'General Fund Disbursements'!F184</f>
        <v>0</v>
      </c>
      <c r="F262" s="63"/>
      <c r="G262" s="54"/>
    </row>
    <row r="263" spans="1:7" ht="13.5" customHeight="1">
      <c r="A263" s="129">
        <f aca="true" t="shared" si="9" ref="A263:A326">IF($G$1=0,"",$G$1)</f>
      </c>
      <c r="B263" s="129" t="s">
        <v>2675</v>
      </c>
      <c r="C263" s="312">
        <f t="shared" si="8"/>
        <v>0</v>
      </c>
      <c r="D263" s="129">
        <v>20162017</v>
      </c>
      <c r="E263" s="315">
        <f>'General Fund Disbursements'!F185</f>
        <v>0</v>
      </c>
      <c r="F263" s="63"/>
      <c r="G263" s="54"/>
    </row>
    <row r="264" spans="1:7" ht="13.5" customHeight="1">
      <c r="A264" s="129">
        <f t="shared" si="9"/>
      </c>
      <c r="B264" s="129" t="s">
        <v>2676</v>
      </c>
      <c r="C264" s="312">
        <f t="shared" si="8"/>
        <v>0</v>
      </c>
      <c r="D264" s="129">
        <v>20162017</v>
      </c>
      <c r="E264" s="315">
        <f>'General Fund Disbursements'!F186</f>
        <v>0</v>
      </c>
      <c r="F264" s="63"/>
      <c r="G264" s="54"/>
    </row>
    <row r="265" spans="1:7" ht="13.5" customHeight="1">
      <c r="A265" s="129">
        <f t="shared" si="9"/>
      </c>
      <c r="B265" s="129" t="s">
        <v>2677</v>
      </c>
      <c r="C265" s="312">
        <f t="shared" si="8"/>
        <v>0</v>
      </c>
      <c r="D265" s="129">
        <v>20162017</v>
      </c>
      <c r="E265" s="315">
        <f>'General Fund Disbursements'!F187</f>
        <v>0</v>
      </c>
      <c r="F265" s="63"/>
      <c r="G265" s="54"/>
    </row>
    <row r="266" spans="1:7" ht="13.5" customHeight="1">
      <c r="A266" s="129">
        <f t="shared" si="9"/>
      </c>
      <c r="B266" s="129" t="s">
        <v>2678</v>
      </c>
      <c r="C266" s="312">
        <f t="shared" si="8"/>
        <v>0</v>
      </c>
      <c r="D266" s="129">
        <v>20162017</v>
      </c>
      <c r="E266" s="315">
        <f>'General Fund Disbursements'!F188</f>
        <v>0</v>
      </c>
      <c r="F266" s="63"/>
      <c r="G266" s="54"/>
    </row>
    <row r="267" spans="1:7" ht="13.5" customHeight="1">
      <c r="A267" s="129">
        <f t="shared" si="9"/>
      </c>
      <c r="B267" s="129" t="s">
        <v>2679</v>
      </c>
      <c r="C267" s="312">
        <f t="shared" si="8"/>
        <v>0</v>
      </c>
      <c r="D267" s="129">
        <v>20162017</v>
      </c>
      <c r="E267" s="315">
        <f>'General Fund Disbursements'!F189</f>
        <v>0</v>
      </c>
      <c r="F267" s="63"/>
      <c r="G267" s="54"/>
    </row>
    <row r="268" spans="1:7" ht="13.5" customHeight="1">
      <c r="A268" s="129">
        <f t="shared" si="9"/>
      </c>
      <c r="B268" s="129" t="s">
        <v>2680</v>
      </c>
      <c r="C268" s="312">
        <f t="shared" si="8"/>
        <v>0</v>
      </c>
      <c r="D268" s="129">
        <v>20162017</v>
      </c>
      <c r="E268" s="315">
        <f>'General Fund Disbursements'!F190</f>
        <v>0</v>
      </c>
      <c r="F268" s="63"/>
      <c r="G268" s="54"/>
    </row>
    <row r="269" spans="1:7" ht="13.5" customHeight="1">
      <c r="A269" s="129">
        <f t="shared" si="9"/>
      </c>
      <c r="B269" s="129" t="s">
        <v>2681</v>
      </c>
      <c r="C269" s="312">
        <f t="shared" si="8"/>
        <v>0</v>
      </c>
      <c r="D269" s="129">
        <v>20162017</v>
      </c>
      <c r="E269" s="315">
        <f>'General Fund Disbursements'!F191</f>
        <v>0</v>
      </c>
      <c r="F269" s="63"/>
      <c r="G269" s="54"/>
    </row>
    <row r="270" spans="1:7" ht="13.5" customHeight="1">
      <c r="A270" s="129">
        <f t="shared" si="9"/>
      </c>
      <c r="B270" s="129" t="s">
        <v>2541</v>
      </c>
      <c r="C270" s="312">
        <f t="shared" si="8"/>
        <v>0</v>
      </c>
      <c r="D270" s="129">
        <v>20162017</v>
      </c>
      <c r="E270" s="315">
        <f>'General Fund Disbursements'!F195</f>
        <v>0</v>
      </c>
      <c r="F270" s="63"/>
      <c r="G270" s="54"/>
    </row>
    <row r="271" spans="1:7" ht="13.5" customHeight="1">
      <c r="A271" s="129">
        <f t="shared" si="9"/>
      </c>
      <c r="B271" s="129" t="s">
        <v>2542</v>
      </c>
      <c r="C271" s="312">
        <f t="shared" si="8"/>
        <v>0</v>
      </c>
      <c r="D271" s="129">
        <v>20162017</v>
      </c>
      <c r="E271" s="315">
        <f>'General Fund Disbursements'!F196</f>
        <v>0</v>
      </c>
      <c r="F271" s="63"/>
      <c r="G271" s="54"/>
    </row>
    <row r="272" spans="1:7" ht="13.5" customHeight="1">
      <c r="A272" s="129">
        <f t="shared" si="9"/>
      </c>
      <c r="B272" s="129" t="s">
        <v>2543</v>
      </c>
      <c r="C272" s="312">
        <f t="shared" si="8"/>
        <v>0</v>
      </c>
      <c r="D272" s="129">
        <v>20162017</v>
      </c>
      <c r="E272" s="315">
        <f>'General Fund Disbursements'!F197</f>
        <v>0</v>
      </c>
      <c r="F272" s="63"/>
      <c r="G272" s="54"/>
    </row>
    <row r="273" spans="1:7" ht="13.5" customHeight="1">
      <c r="A273" s="129">
        <f t="shared" si="9"/>
      </c>
      <c r="B273" s="129" t="s">
        <v>2544</v>
      </c>
      <c r="C273" s="312">
        <f t="shared" si="8"/>
        <v>0</v>
      </c>
      <c r="D273" s="129">
        <v>20162017</v>
      </c>
      <c r="E273" s="315">
        <f>'General Fund Disbursements'!F198</f>
        <v>0</v>
      </c>
      <c r="F273" s="63"/>
      <c r="G273" s="54"/>
    </row>
    <row r="274" spans="1:7" ht="13.5" customHeight="1">
      <c r="A274" s="129">
        <f t="shared" si="9"/>
      </c>
      <c r="B274" s="129" t="s">
        <v>2545</v>
      </c>
      <c r="C274" s="312">
        <f t="shared" si="8"/>
        <v>0</v>
      </c>
      <c r="D274" s="129">
        <v>20162017</v>
      </c>
      <c r="E274" s="315">
        <f>'General Fund Disbursements'!F199</f>
        <v>0</v>
      </c>
      <c r="F274" s="63"/>
      <c r="G274" s="54"/>
    </row>
    <row r="275" spans="1:7" ht="13.5" customHeight="1">
      <c r="A275" s="129">
        <f t="shared" si="9"/>
      </c>
      <c r="B275" s="129" t="s">
        <v>2546</v>
      </c>
      <c r="C275" s="312">
        <f t="shared" si="8"/>
        <v>0</v>
      </c>
      <c r="D275" s="129">
        <v>20162017</v>
      </c>
      <c r="E275" s="315">
        <f>'General Fund Disbursements'!F200</f>
        <v>0</v>
      </c>
      <c r="F275" s="63"/>
      <c r="G275" s="86"/>
    </row>
    <row r="276" spans="1:7" ht="13.5" customHeight="1">
      <c r="A276" s="129">
        <f t="shared" si="9"/>
      </c>
      <c r="B276" s="129" t="s">
        <v>2547</v>
      </c>
      <c r="C276" s="312">
        <f t="shared" si="8"/>
        <v>0</v>
      </c>
      <c r="D276" s="129">
        <v>20162017</v>
      </c>
      <c r="E276" s="315">
        <f>'General Fund Disbursements'!F201</f>
        <v>0</v>
      </c>
      <c r="F276" s="63"/>
      <c r="G276" s="54"/>
    </row>
    <row r="277" spans="1:7" ht="13.5" customHeight="1">
      <c r="A277" s="129">
        <f t="shared" si="9"/>
      </c>
      <c r="B277" s="129" t="s">
        <v>2548</v>
      </c>
      <c r="C277" s="312">
        <f>IF(ISNUMBER(E277),E277,0)</f>
        <v>0</v>
      </c>
      <c r="D277" s="129">
        <v>20162017</v>
      </c>
      <c r="E277" s="315">
        <f>'General Fund Disbursements'!F202</f>
        <v>0</v>
      </c>
      <c r="F277" s="63"/>
      <c r="G277" s="54"/>
    </row>
    <row r="278" spans="1:7" ht="13.5" customHeight="1">
      <c r="A278" s="129">
        <f t="shared" si="9"/>
      </c>
      <c r="B278" s="129" t="s">
        <v>2549</v>
      </c>
      <c r="C278" s="312">
        <f>IF(ISNUMBER(E278),E278,0)</f>
        <v>0</v>
      </c>
      <c r="D278" s="129">
        <v>20162017</v>
      </c>
      <c r="E278" s="315">
        <f>'General Fund Disbursements'!F203</f>
        <v>0</v>
      </c>
      <c r="F278" s="63"/>
      <c r="G278" s="54"/>
    </row>
    <row r="279" spans="1:6" ht="13.5" customHeight="1">
      <c r="A279" s="129">
        <f t="shared" si="9"/>
      </c>
      <c r="B279" s="129" t="s">
        <v>2550</v>
      </c>
      <c r="C279" s="312">
        <f t="shared" si="8"/>
        <v>0</v>
      </c>
      <c r="D279" s="129">
        <v>20162017</v>
      </c>
      <c r="E279" s="315">
        <f>'General Fund Disbursements'!F204</f>
        <v>0</v>
      </c>
      <c r="F279" s="63"/>
    </row>
    <row r="280" spans="1:6" ht="13.5" customHeight="1">
      <c r="A280" s="129">
        <f t="shared" si="9"/>
      </c>
      <c r="B280" s="129" t="s">
        <v>2551</v>
      </c>
      <c r="C280" s="312">
        <f t="shared" si="8"/>
        <v>0</v>
      </c>
      <c r="D280" s="129">
        <v>20162017</v>
      </c>
      <c r="E280" s="315">
        <f>'General Fund Disbursements'!F205</f>
        <v>0</v>
      </c>
      <c r="F280" s="63"/>
    </row>
    <row r="281" spans="1:6" ht="13.5" customHeight="1">
      <c r="A281" s="129">
        <f t="shared" si="9"/>
      </c>
      <c r="B281" s="129" t="s">
        <v>2552</v>
      </c>
      <c r="C281" s="312">
        <f t="shared" si="8"/>
        <v>0</v>
      </c>
      <c r="D281" s="129">
        <v>20162017</v>
      </c>
      <c r="E281" s="315">
        <f>'General Fund Disbursements'!F206</f>
        <v>0</v>
      </c>
      <c r="F281" s="63"/>
    </row>
    <row r="282" spans="1:6" ht="13.5" customHeight="1">
      <c r="A282" s="129">
        <f t="shared" si="9"/>
      </c>
      <c r="B282" s="129" t="s">
        <v>2553</v>
      </c>
      <c r="C282" s="312">
        <f t="shared" si="8"/>
        <v>0</v>
      </c>
      <c r="D282" s="129">
        <v>20162017</v>
      </c>
      <c r="E282" s="315">
        <f>'General Fund Disbursements'!F207</f>
        <v>0</v>
      </c>
      <c r="F282" s="63"/>
    </row>
    <row r="283" spans="1:6" ht="13.5" customHeight="1">
      <c r="A283" s="129">
        <f t="shared" si="9"/>
      </c>
      <c r="B283" s="129" t="s">
        <v>2554</v>
      </c>
      <c r="C283" s="312">
        <f t="shared" si="8"/>
        <v>0</v>
      </c>
      <c r="D283" s="129">
        <v>20162017</v>
      </c>
      <c r="E283" s="315">
        <f>'General Fund Disbursements'!F208</f>
        <v>0</v>
      </c>
      <c r="F283" s="63"/>
    </row>
    <row r="284" spans="1:6" ht="13.5" customHeight="1">
      <c r="A284" s="129">
        <f t="shared" si="9"/>
      </c>
      <c r="B284" s="129" t="s">
        <v>2555</v>
      </c>
      <c r="C284" s="312">
        <f t="shared" si="8"/>
        <v>0</v>
      </c>
      <c r="D284" s="129">
        <v>20162017</v>
      </c>
      <c r="E284" s="315">
        <f>'General Fund Disbursements'!F209</f>
        <v>0</v>
      </c>
      <c r="F284" s="63"/>
    </row>
    <row r="285" spans="1:6" ht="13.5" customHeight="1">
      <c r="A285" s="129">
        <f t="shared" si="9"/>
      </c>
      <c r="B285" s="129" t="s">
        <v>2556</v>
      </c>
      <c r="C285" s="312">
        <f>IF(ISNUMBER(E285),E285,0)</f>
        <v>0</v>
      </c>
      <c r="D285" s="129">
        <v>20162017</v>
      </c>
      <c r="E285" s="315">
        <f>'General Fund Disbursements'!F210</f>
        <v>0</v>
      </c>
      <c r="F285" s="63"/>
    </row>
    <row r="286" spans="1:6" ht="13.5" customHeight="1">
      <c r="A286" s="129">
        <f t="shared" si="9"/>
      </c>
      <c r="B286" s="129" t="s">
        <v>2557</v>
      </c>
      <c r="C286" s="312">
        <f t="shared" si="8"/>
        <v>0</v>
      </c>
      <c r="D286" s="129">
        <v>20162017</v>
      </c>
      <c r="E286" s="315">
        <f>'General Fund Disbursements'!F211</f>
        <v>0</v>
      </c>
      <c r="F286" s="63"/>
    </row>
    <row r="287" spans="1:6" ht="13.5" customHeight="1">
      <c r="A287" s="129">
        <f t="shared" si="9"/>
      </c>
      <c r="B287" s="129" t="s">
        <v>2558</v>
      </c>
      <c r="C287" s="312">
        <f t="shared" si="8"/>
        <v>0</v>
      </c>
      <c r="D287" s="129">
        <v>20162017</v>
      </c>
      <c r="E287" s="315">
        <f>'General Fund Disbursements'!F212</f>
        <v>0</v>
      </c>
      <c r="F287" s="63"/>
    </row>
    <row r="288" spans="1:6" ht="13.5" customHeight="1">
      <c r="A288" s="129">
        <f t="shared" si="9"/>
      </c>
      <c r="B288" s="129" t="s">
        <v>2559</v>
      </c>
      <c r="C288" s="312">
        <f t="shared" si="8"/>
        <v>0</v>
      </c>
      <c r="D288" s="129">
        <v>20162017</v>
      </c>
      <c r="E288" s="315">
        <f>'General Fund Disbursements'!F213</f>
        <v>0</v>
      </c>
      <c r="F288" s="63"/>
    </row>
    <row r="289" spans="1:6" ht="13.5" customHeight="1">
      <c r="A289" s="129">
        <f t="shared" si="9"/>
      </c>
      <c r="B289" s="129" t="s">
        <v>2560</v>
      </c>
      <c r="C289" s="312">
        <f aca="true" t="shared" si="10" ref="C289:C295">IF(ISNUMBER(E289),E289,0)</f>
        <v>0</v>
      </c>
      <c r="D289" s="129">
        <v>20162017</v>
      </c>
      <c r="E289" s="315">
        <f>'General Fund Disbursements'!F217</f>
        <v>0</v>
      </c>
      <c r="F289" s="63"/>
    </row>
    <row r="290" spans="1:6" ht="13.5" customHeight="1">
      <c r="A290" s="129">
        <f t="shared" si="9"/>
      </c>
      <c r="B290" s="129" t="s">
        <v>2561</v>
      </c>
      <c r="C290" s="312">
        <f t="shared" si="10"/>
        <v>0</v>
      </c>
      <c r="D290" s="129">
        <v>20162017</v>
      </c>
      <c r="E290" s="315">
        <f>'General Fund Disbursements'!F218</f>
        <v>0</v>
      </c>
      <c r="F290" s="63"/>
    </row>
    <row r="291" spans="1:6" ht="13.5" customHeight="1">
      <c r="A291" s="129">
        <f t="shared" si="9"/>
      </c>
      <c r="B291" s="129" t="s">
        <v>2562</v>
      </c>
      <c r="C291" s="312">
        <f t="shared" si="10"/>
        <v>0</v>
      </c>
      <c r="D291" s="129">
        <v>20162017</v>
      </c>
      <c r="E291" s="315">
        <f>'General Fund Disbursements'!F219</f>
        <v>0</v>
      </c>
      <c r="F291" s="63"/>
    </row>
    <row r="292" spans="1:6" ht="13.5" customHeight="1">
      <c r="A292" s="129">
        <f t="shared" si="9"/>
      </c>
      <c r="B292" s="129" t="s">
        <v>2563</v>
      </c>
      <c r="C292" s="312">
        <f t="shared" si="10"/>
        <v>0</v>
      </c>
      <c r="D292" s="129">
        <v>20162017</v>
      </c>
      <c r="E292" s="315">
        <f>'General Fund Disbursements'!F220</f>
        <v>0</v>
      </c>
      <c r="F292" s="63"/>
    </row>
    <row r="293" spans="1:6" ht="13.5" customHeight="1">
      <c r="A293" s="129">
        <f t="shared" si="9"/>
      </c>
      <c r="B293" s="129" t="s">
        <v>2564</v>
      </c>
      <c r="C293" s="312">
        <f t="shared" si="10"/>
        <v>0</v>
      </c>
      <c r="D293" s="129">
        <v>20162017</v>
      </c>
      <c r="E293" s="315">
        <f>'General Fund Disbursements'!F221</f>
        <v>0</v>
      </c>
      <c r="F293" s="63"/>
    </row>
    <row r="294" spans="1:6" ht="13.5" customHeight="1">
      <c r="A294" s="129">
        <f t="shared" si="9"/>
      </c>
      <c r="B294" s="129" t="s">
        <v>2565</v>
      </c>
      <c r="C294" s="312">
        <f t="shared" si="10"/>
        <v>0</v>
      </c>
      <c r="D294" s="129">
        <v>20162017</v>
      </c>
      <c r="E294" s="315">
        <f>'General Fund Disbursements'!F222</f>
        <v>0</v>
      </c>
      <c r="F294" s="63"/>
    </row>
    <row r="295" spans="1:6" ht="13.5" customHeight="1">
      <c r="A295" s="129">
        <f t="shared" si="9"/>
      </c>
      <c r="B295" s="129" t="s">
        <v>2566</v>
      </c>
      <c r="C295" s="312">
        <f t="shared" si="10"/>
        <v>0</v>
      </c>
      <c r="D295" s="129">
        <v>20162017</v>
      </c>
      <c r="E295" s="315">
        <f>'General Fund Disbursements'!F223</f>
        <v>0</v>
      </c>
      <c r="F295" s="63"/>
    </row>
    <row r="296" spans="1:6" ht="13.5" customHeight="1">
      <c r="A296" s="129">
        <f t="shared" si="9"/>
      </c>
      <c r="B296" s="129" t="s">
        <v>2567</v>
      </c>
      <c r="C296" s="312">
        <f>IF(ISNUMBER(E296),E296,0)</f>
        <v>0</v>
      </c>
      <c r="D296" s="129">
        <v>20162017</v>
      </c>
      <c r="E296" s="315">
        <f>'General Fund Disbursements'!F224</f>
        <v>0</v>
      </c>
      <c r="F296" s="63"/>
    </row>
    <row r="297" spans="1:6" ht="13.5" customHeight="1">
      <c r="A297" s="129">
        <f t="shared" si="9"/>
      </c>
      <c r="B297" s="129" t="s">
        <v>2568</v>
      </c>
      <c r="C297" s="312">
        <f>IF(ISNUMBER(E297),E297,0)</f>
        <v>0</v>
      </c>
      <c r="D297" s="129">
        <v>20162017</v>
      </c>
      <c r="E297" s="315">
        <f>'General Fund Disbursements'!F225</f>
        <v>0</v>
      </c>
      <c r="F297" s="63"/>
    </row>
    <row r="298" spans="1:6" ht="13.5" customHeight="1">
      <c r="A298" s="129">
        <f t="shared" si="9"/>
      </c>
      <c r="B298" s="129" t="s">
        <v>2569</v>
      </c>
      <c r="C298" s="312">
        <f aca="true" t="shared" si="11" ref="C298:C303">IF(ISNUMBER(E298),E298,0)</f>
        <v>0</v>
      </c>
      <c r="D298" s="129">
        <v>20162017</v>
      </c>
      <c r="E298" s="315">
        <f>'General Fund Disbursements'!F226</f>
        <v>0</v>
      </c>
      <c r="F298" s="63"/>
    </row>
    <row r="299" spans="1:6" ht="13.5" customHeight="1">
      <c r="A299" s="129">
        <f t="shared" si="9"/>
      </c>
      <c r="B299" s="129" t="s">
        <v>2570</v>
      </c>
      <c r="C299" s="312">
        <f t="shared" si="11"/>
        <v>0</v>
      </c>
      <c r="D299" s="129">
        <v>20162017</v>
      </c>
      <c r="E299" s="315">
        <f>'General Fund Disbursements'!F227</f>
        <v>0</v>
      </c>
      <c r="F299" s="63"/>
    </row>
    <row r="300" spans="1:6" ht="13.5" customHeight="1">
      <c r="A300" s="129">
        <f t="shared" si="9"/>
      </c>
      <c r="B300" s="129" t="s">
        <v>2571</v>
      </c>
      <c r="C300" s="312">
        <f t="shared" si="11"/>
        <v>0</v>
      </c>
      <c r="D300" s="129">
        <v>20162017</v>
      </c>
      <c r="E300" s="315">
        <f>'General Fund Disbursements'!F228</f>
        <v>0</v>
      </c>
      <c r="F300" s="63"/>
    </row>
    <row r="301" spans="1:6" ht="13.5" customHeight="1">
      <c r="A301" s="129">
        <f t="shared" si="9"/>
      </c>
      <c r="B301" s="129" t="s">
        <v>2572</v>
      </c>
      <c r="C301" s="312">
        <f t="shared" si="11"/>
        <v>0</v>
      </c>
      <c r="D301" s="129">
        <v>20162017</v>
      </c>
      <c r="E301" s="315">
        <f>'General Fund Disbursements'!F229</f>
        <v>0</v>
      </c>
      <c r="F301" s="63"/>
    </row>
    <row r="302" spans="1:6" ht="13.5" customHeight="1">
      <c r="A302" s="129">
        <f t="shared" si="9"/>
      </c>
      <c r="B302" s="129" t="s">
        <v>2573</v>
      </c>
      <c r="C302" s="312">
        <f t="shared" si="11"/>
        <v>0</v>
      </c>
      <c r="D302" s="129">
        <v>20162017</v>
      </c>
      <c r="E302" s="315">
        <f>'General Fund Disbursements'!F230</f>
        <v>0</v>
      </c>
      <c r="F302" s="63"/>
    </row>
    <row r="303" spans="1:6" ht="13.5" customHeight="1">
      <c r="A303" s="129">
        <f t="shared" si="9"/>
      </c>
      <c r="B303" s="129" t="s">
        <v>2574</v>
      </c>
      <c r="C303" s="312">
        <f t="shared" si="11"/>
        <v>0</v>
      </c>
      <c r="D303" s="129">
        <v>20162017</v>
      </c>
      <c r="E303" s="315">
        <f>'General Fund Disbursements'!F231</f>
        <v>0</v>
      </c>
      <c r="F303" s="63"/>
    </row>
    <row r="304" spans="1:6" ht="13.5" customHeight="1">
      <c r="A304" s="129">
        <f t="shared" si="9"/>
      </c>
      <c r="B304" s="129" t="s">
        <v>2575</v>
      </c>
      <c r="C304" s="312">
        <f>IF(ISNUMBER(E304),E304,0)</f>
        <v>0</v>
      </c>
      <c r="D304" s="129">
        <v>20162017</v>
      </c>
      <c r="E304" s="315">
        <f>'General Fund Disbursements'!F232</f>
        <v>0</v>
      </c>
      <c r="F304" s="63"/>
    </row>
    <row r="305" spans="1:6" ht="13.5" customHeight="1">
      <c r="A305" s="129">
        <f t="shared" si="9"/>
      </c>
      <c r="B305" s="129" t="s">
        <v>2576</v>
      </c>
      <c r="C305" s="312">
        <f aca="true" t="shared" si="12" ref="C305:C314">IF(ISNUMBER(E305),E305,0)</f>
        <v>0</v>
      </c>
      <c r="D305" s="129">
        <v>20162017</v>
      </c>
      <c r="E305" s="315">
        <f>'General Fund Disbursements'!F233</f>
        <v>0</v>
      </c>
      <c r="F305" s="63"/>
    </row>
    <row r="306" spans="1:6" ht="13.5" customHeight="1">
      <c r="A306" s="129">
        <f t="shared" si="9"/>
      </c>
      <c r="B306" s="129" t="s">
        <v>2577</v>
      </c>
      <c r="C306" s="312">
        <f t="shared" si="12"/>
        <v>0</v>
      </c>
      <c r="D306" s="129">
        <v>20162017</v>
      </c>
      <c r="E306" s="315">
        <f>'General Fund Disbursements'!F234</f>
        <v>0</v>
      </c>
      <c r="F306" s="63"/>
    </row>
    <row r="307" spans="1:6" ht="13.5" customHeight="1">
      <c r="A307" s="129">
        <f t="shared" si="9"/>
      </c>
      <c r="B307" s="129" t="s">
        <v>2578</v>
      </c>
      <c r="C307" s="312">
        <f t="shared" si="12"/>
        <v>0</v>
      </c>
      <c r="D307" s="129">
        <v>20162017</v>
      </c>
      <c r="E307" s="315">
        <f>'General Fund Disbursements'!F235</f>
        <v>0</v>
      </c>
      <c r="F307" s="63"/>
    </row>
    <row r="308" spans="1:6" ht="13.5" customHeight="1">
      <c r="A308" s="129">
        <f t="shared" si="9"/>
      </c>
      <c r="B308" s="129" t="s">
        <v>1086</v>
      </c>
      <c r="C308" s="312">
        <f t="shared" si="12"/>
        <v>0</v>
      </c>
      <c r="D308" s="129">
        <v>20162017</v>
      </c>
      <c r="E308" s="315">
        <f>'General Fund Disbursements'!F239</f>
        <v>0</v>
      </c>
      <c r="F308" s="63"/>
    </row>
    <row r="309" spans="1:6" ht="13.5" customHeight="1">
      <c r="A309" s="129">
        <f t="shared" si="9"/>
      </c>
      <c r="B309" s="129" t="s">
        <v>1423</v>
      </c>
      <c r="C309" s="312">
        <f t="shared" si="12"/>
        <v>0</v>
      </c>
      <c r="D309" s="129">
        <v>20162017</v>
      </c>
      <c r="E309" s="315">
        <f>'General Fund Disbursements'!F240</f>
        <v>0</v>
      </c>
      <c r="F309" s="63"/>
    </row>
    <row r="310" spans="1:6" ht="13.5" customHeight="1">
      <c r="A310" s="129">
        <f t="shared" si="9"/>
      </c>
      <c r="B310" s="129" t="s">
        <v>1085</v>
      </c>
      <c r="C310" s="312">
        <f t="shared" si="12"/>
        <v>0</v>
      </c>
      <c r="D310" s="129">
        <v>20162017</v>
      </c>
      <c r="E310" s="315">
        <f>'General Fund Disbursements'!F241</f>
        <v>0</v>
      </c>
      <c r="F310" s="63"/>
    </row>
    <row r="311" spans="1:6" ht="13.5" customHeight="1">
      <c r="A311" s="129">
        <f t="shared" si="9"/>
      </c>
      <c r="B311" s="129" t="s">
        <v>1084</v>
      </c>
      <c r="C311" s="312">
        <f t="shared" si="12"/>
        <v>0</v>
      </c>
      <c r="D311" s="129">
        <v>20162017</v>
      </c>
      <c r="E311" s="315">
        <f>'General Fund Disbursements'!F242</f>
        <v>0</v>
      </c>
      <c r="F311" s="63"/>
    </row>
    <row r="312" spans="1:6" ht="13.5" customHeight="1">
      <c r="A312" s="129">
        <f t="shared" si="9"/>
      </c>
      <c r="B312" s="129" t="s">
        <v>1083</v>
      </c>
      <c r="C312" s="312">
        <f t="shared" si="12"/>
        <v>0</v>
      </c>
      <c r="D312" s="129">
        <v>20162017</v>
      </c>
      <c r="E312" s="315">
        <f>'General Fund Disbursements'!F243</f>
        <v>0</v>
      </c>
      <c r="F312" s="63"/>
    </row>
    <row r="313" spans="1:6" ht="13.5" customHeight="1">
      <c r="A313" s="129">
        <f t="shared" si="9"/>
      </c>
      <c r="B313" s="129" t="s">
        <v>1249</v>
      </c>
      <c r="C313" s="312">
        <f t="shared" si="12"/>
        <v>0</v>
      </c>
      <c r="D313" s="129">
        <v>20162017</v>
      </c>
      <c r="E313" s="315">
        <f>'General Fund Disbursements'!F244</f>
        <v>0</v>
      </c>
      <c r="F313" s="63"/>
    </row>
    <row r="314" spans="1:6" ht="13.5" customHeight="1">
      <c r="A314" s="129">
        <f t="shared" si="9"/>
      </c>
      <c r="B314" s="129" t="s">
        <v>2270</v>
      </c>
      <c r="C314" s="312">
        <f t="shared" si="12"/>
        <v>0</v>
      </c>
      <c r="D314" s="129">
        <v>20162017</v>
      </c>
      <c r="E314" s="315">
        <f>'General Fund Disbursements'!F245</f>
        <v>0</v>
      </c>
      <c r="F314" s="63"/>
    </row>
    <row r="315" spans="1:6" ht="13.5" customHeight="1">
      <c r="A315" s="129">
        <f t="shared" si="9"/>
      </c>
      <c r="B315" s="129" t="s">
        <v>2271</v>
      </c>
      <c r="C315" s="312">
        <f>IF(ISNUMBER(E315),E315,0)</f>
        <v>0</v>
      </c>
      <c r="D315" s="129">
        <v>20162017</v>
      </c>
      <c r="E315" s="315">
        <f>'General Fund Disbursements'!F246</f>
        <v>0</v>
      </c>
      <c r="F315" s="63"/>
    </row>
    <row r="316" spans="1:6" ht="13.5" customHeight="1">
      <c r="A316" s="129">
        <f t="shared" si="9"/>
      </c>
      <c r="B316" s="129" t="s">
        <v>1082</v>
      </c>
      <c r="C316" s="312">
        <f>IF(ISNUMBER(E316),E316,0)</f>
        <v>0</v>
      </c>
      <c r="D316" s="129">
        <v>20162017</v>
      </c>
      <c r="E316" s="315">
        <f>'General Fund Disbursements'!F247</f>
        <v>0</v>
      </c>
      <c r="F316" s="63"/>
    </row>
    <row r="317" spans="1:6" ht="13.5" customHeight="1">
      <c r="A317" s="129">
        <f t="shared" si="9"/>
      </c>
      <c r="B317" s="129" t="s">
        <v>1081</v>
      </c>
      <c r="C317" s="312">
        <f aca="true" t="shared" si="13" ref="C317:C322">IF(ISNUMBER(E317),E317,0)</f>
        <v>0</v>
      </c>
      <c r="D317" s="129">
        <v>20162017</v>
      </c>
      <c r="E317" s="315">
        <f>'General Fund Disbursements'!F248</f>
        <v>0</v>
      </c>
      <c r="F317" s="63"/>
    </row>
    <row r="318" spans="1:6" ht="13.5" customHeight="1">
      <c r="A318" s="129">
        <f t="shared" si="9"/>
      </c>
      <c r="B318" s="129" t="s">
        <v>1080</v>
      </c>
      <c r="C318" s="312">
        <f t="shared" si="13"/>
        <v>0</v>
      </c>
      <c r="D318" s="129">
        <v>20162017</v>
      </c>
      <c r="E318" s="315">
        <f>'General Fund Disbursements'!F249</f>
        <v>0</v>
      </c>
      <c r="F318" s="63"/>
    </row>
    <row r="319" spans="1:6" ht="13.5" customHeight="1">
      <c r="A319" s="129">
        <f t="shared" si="9"/>
      </c>
      <c r="B319" s="129" t="s">
        <v>1841</v>
      </c>
      <c r="C319" s="312">
        <f t="shared" si="13"/>
        <v>0</v>
      </c>
      <c r="D319" s="129">
        <v>20162017</v>
      </c>
      <c r="E319" s="315">
        <f>'General Fund Disbursements'!F250</f>
        <v>0</v>
      </c>
      <c r="F319" s="63"/>
    </row>
    <row r="320" spans="1:6" ht="13.5" customHeight="1">
      <c r="A320" s="129">
        <f t="shared" si="9"/>
      </c>
      <c r="B320" s="129" t="s">
        <v>1079</v>
      </c>
      <c r="C320" s="312">
        <f t="shared" si="13"/>
        <v>0</v>
      </c>
      <c r="D320" s="129">
        <v>20162017</v>
      </c>
      <c r="E320" s="315">
        <f>'General Fund Disbursements'!F251</f>
        <v>0</v>
      </c>
      <c r="F320" s="63"/>
    </row>
    <row r="321" spans="1:6" ht="13.5" customHeight="1">
      <c r="A321" s="129">
        <f t="shared" si="9"/>
      </c>
      <c r="B321" s="129" t="s">
        <v>1078</v>
      </c>
      <c r="C321" s="312">
        <f t="shared" si="13"/>
        <v>0</v>
      </c>
      <c r="D321" s="129">
        <v>20162017</v>
      </c>
      <c r="E321" s="315">
        <f>'General Fund Disbursements'!F252</f>
        <v>0</v>
      </c>
      <c r="F321" s="63"/>
    </row>
    <row r="322" spans="1:6" ht="13.5" customHeight="1">
      <c r="A322" s="129">
        <f t="shared" si="9"/>
      </c>
      <c r="B322" s="129" t="s">
        <v>1077</v>
      </c>
      <c r="C322" s="312">
        <f t="shared" si="13"/>
        <v>0</v>
      </c>
      <c r="D322" s="129">
        <v>20162017</v>
      </c>
      <c r="E322" s="315">
        <f>'General Fund Disbursements'!F253</f>
        <v>0</v>
      </c>
      <c r="F322" s="63"/>
    </row>
    <row r="323" spans="1:6" ht="13.5" customHeight="1">
      <c r="A323" s="129">
        <f t="shared" si="9"/>
      </c>
      <c r="B323" s="129" t="s">
        <v>1076</v>
      </c>
      <c r="C323" s="312">
        <f>IF(ISNUMBER(E323),E323,0)</f>
        <v>0</v>
      </c>
      <c r="D323" s="129">
        <v>20162017</v>
      </c>
      <c r="E323" s="315">
        <f>'General Fund Disbursements'!F257</f>
        <v>0</v>
      </c>
      <c r="F323" s="63"/>
    </row>
    <row r="324" spans="1:6" ht="13.5" customHeight="1">
      <c r="A324" s="129">
        <f t="shared" si="9"/>
      </c>
      <c r="B324" s="129" t="s">
        <v>1424</v>
      </c>
      <c r="C324" s="312">
        <f>IF(ISNUMBER(E324),E324,0)</f>
        <v>0</v>
      </c>
      <c r="D324" s="129">
        <v>20162017</v>
      </c>
      <c r="E324" s="315">
        <f>'General Fund Disbursements'!F258</f>
        <v>0</v>
      </c>
      <c r="F324" s="63"/>
    </row>
    <row r="325" spans="1:6" ht="13.5" customHeight="1">
      <c r="A325" s="129">
        <f t="shared" si="9"/>
      </c>
      <c r="B325" s="129" t="s">
        <v>1075</v>
      </c>
      <c r="C325" s="312">
        <f>IF(ISNUMBER(E325),E325,0)</f>
        <v>0</v>
      </c>
      <c r="D325" s="129">
        <v>20162017</v>
      </c>
      <c r="E325" s="315">
        <f>'General Fund Disbursements'!F259</f>
        <v>0</v>
      </c>
      <c r="F325" s="63"/>
    </row>
    <row r="326" spans="1:6" ht="13.5" customHeight="1">
      <c r="A326" s="129">
        <f t="shared" si="9"/>
      </c>
      <c r="B326" s="129" t="s">
        <v>1074</v>
      </c>
      <c r="C326" s="312">
        <f>IF(ISNUMBER(E326),E326,0)</f>
        <v>0</v>
      </c>
      <c r="D326" s="129">
        <v>20162017</v>
      </c>
      <c r="E326" s="315">
        <f>'General Fund Disbursements'!F260</f>
        <v>0</v>
      </c>
      <c r="F326" s="63"/>
    </row>
    <row r="327" spans="1:6" ht="13.5" customHeight="1">
      <c r="A327" s="129">
        <f aca="true" t="shared" si="14" ref="A327:A390">IF($G$1=0,"",$G$1)</f>
      </c>
      <c r="B327" s="129" t="s">
        <v>1073</v>
      </c>
      <c r="C327" s="312">
        <f t="shared" si="8"/>
        <v>0</v>
      </c>
      <c r="D327" s="129">
        <v>20162017</v>
      </c>
      <c r="E327" s="315">
        <f>'General Fund Disbursements'!F261</f>
        <v>0</v>
      </c>
      <c r="F327" s="63"/>
    </row>
    <row r="328" spans="1:6" ht="13.5" customHeight="1">
      <c r="A328" s="129">
        <f t="shared" si="14"/>
      </c>
      <c r="B328" s="129" t="s">
        <v>1250</v>
      </c>
      <c r="C328" s="312">
        <f t="shared" si="8"/>
        <v>0</v>
      </c>
      <c r="D328" s="129">
        <v>20162017</v>
      </c>
      <c r="E328" s="315">
        <f>'General Fund Disbursements'!F262</f>
        <v>0</v>
      </c>
      <c r="F328" s="63"/>
    </row>
    <row r="329" spans="1:6" ht="13.5" customHeight="1">
      <c r="A329" s="129">
        <f t="shared" si="14"/>
      </c>
      <c r="B329" s="129" t="s">
        <v>2272</v>
      </c>
      <c r="C329" s="312">
        <f t="shared" si="8"/>
        <v>0</v>
      </c>
      <c r="D329" s="129">
        <v>20162017</v>
      </c>
      <c r="E329" s="315">
        <f>'General Fund Disbursements'!F263</f>
        <v>0</v>
      </c>
      <c r="F329" s="63"/>
    </row>
    <row r="330" spans="1:6" ht="13.5" customHeight="1">
      <c r="A330" s="129">
        <f t="shared" si="14"/>
      </c>
      <c r="B330" s="129" t="s">
        <v>2273</v>
      </c>
      <c r="C330" s="312">
        <f t="shared" si="8"/>
        <v>0</v>
      </c>
      <c r="D330" s="129">
        <v>20162017</v>
      </c>
      <c r="E330" s="315">
        <f>'General Fund Disbursements'!F264</f>
        <v>0</v>
      </c>
      <c r="F330" s="63"/>
    </row>
    <row r="331" spans="1:6" ht="13.5" customHeight="1">
      <c r="A331" s="129">
        <f t="shared" si="14"/>
      </c>
      <c r="B331" s="129" t="s">
        <v>1072</v>
      </c>
      <c r="C331" s="312">
        <f t="shared" si="8"/>
        <v>0</v>
      </c>
      <c r="D331" s="129">
        <v>20162017</v>
      </c>
      <c r="E331" s="315">
        <f>'General Fund Disbursements'!F265</f>
        <v>0</v>
      </c>
      <c r="F331" s="63"/>
    </row>
    <row r="332" spans="1:6" ht="13.5" customHeight="1">
      <c r="A332" s="129">
        <f t="shared" si="14"/>
      </c>
      <c r="B332" s="129" t="s">
        <v>1071</v>
      </c>
      <c r="C332" s="312">
        <f t="shared" si="8"/>
        <v>0</v>
      </c>
      <c r="D332" s="129">
        <v>20162017</v>
      </c>
      <c r="E332" s="315">
        <f>'General Fund Disbursements'!F266</f>
        <v>0</v>
      </c>
      <c r="F332" s="63"/>
    </row>
    <row r="333" spans="1:6" ht="13.5" customHeight="1">
      <c r="A333" s="129">
        <f t="shared" si="14"/>
      </c>
      <c r="B333" s="129" t="s">
        <v>1070</v>
      </c>
      <c r="C333" s="312">
        <f>IF(ISNUMBER(E333),E333,0)</f>
        <v>0</v>
      </c>
      <c r="D333" s="129">
        <v>20162017</v>
      </c>
      <c r="E333" s="315">
        <f>'General Fund Disbursements'!F267</f>
        <v>0</v>
      </c>
      <c r="F333" s="63"/>
    </row>
    <row r="334" spans="1:6" ht="13.5" customHeight="1">
      <c r="A334" s="129">
        <f t="shared" si="14"/>
      </c>
      <c r="B334" s="129" t="s">
        <v>1069</v>
      </c>
      <c r="C334" s="312">
        <f>IF(ISNUMBER(E334),E334,0)</f>
        <v>0</v>
      </c>
      <c r="D334" s="129">
        <v>20162017</v>
      </c>
      <c r="E334" s="315">
        <f>'General Fund Disbursements'!F268</f>
        <v>0</v>
      </c>
      <c r="F334" s="63"/>
    </row>
    <row r="335" spans="1:6" ht="13.5" customHeight="1">
      <c r="A335" s="129">
        <f t="shared" si="14"/>
      </c>
      <c r="B335" s="129" t="s">
        <v>1068</v>
      </c>
      <c r="C335" s="312">
        <f t="shared" si="8"/>
        <v>0</v>
      </c>
      <c r="D335" s="129">
        <v>20162017</v>
      </c>
      <c r="E335" s="315">
        <f>'General Fund Disbursements'!F269</f>
        <v>0</v>
      </c>
      <c r="F335" s="63"/>
    </row>
    <row r="336" spans="1:6" ht="13.5" customHeight="1">
      <c r="A336" s="129">
        <f t="shared" si="14"/>
      </c>
      <c r="B336" s="129" t="s">
        <v>1067</v>
      </c>
      <c r="C336" s="312">
        <f t="shared" si="8"/>
        <v>0</v>
      </c>
      <c r="D336" s="129">
        <v>20162017</v>
      </c>
      <c r="E336" s="315">
        <f>'General Fund Disbursements'!F270</f>
        <v>0</v>
      </c>
      <c r="F336" s="63"/>
    </row>
    <row r="337" spans="1:6" ht="13.5" customHeight="1">
      <c r="A337" s="129">
        <f t="shared" si="14"/>
      </c>
      <c r="B337" s="129" t="s">
        <v>1066</v>
      </c>
      <c r="C337" s="312">
        <f t="shared" si="8"/>
        <v>0</v>
      </c>
      <c r="D337" s="129">
        <v>20162017</v>
      </c>
      <c r="E337" s="315">
        <f>'General Fund Disbursements'!F274</f>
        <v>0</v>
      </c>
      <c r="F337" s="63"/>
    </row>
    <row r="338" spans="1:6" ht="13.5" customHeight="1">
      <c r="A338" s="129">
        <f t="shared" si="14"/>
      </c>
      <c r="B338" s="129" t="s">
        <v>1425</v>
      </c>
      <c r="C338" s="312">
        <f>IF(ISNUMBER(E338),E338,0)</f>
        <v>0</v>
      </c>
      <c r="D338" s="129">
        <v>20162017</v>
      </c>
      <c r="E338" s="315">
        <f>'General Fund Disbursements'!F275</f>
        <v>0</v>
      </c>
      <c r="F338" s="63"/>
    </row>
    <row r="339" spans="1:6" ht="13.5" customHeight="1">
      <c r="A339" s="129">
        <f t="shared" si="14"/>
      </c>
      <c r="B339" s="129" t="s">
        <v>1065</v>
      </c>
      <c r="C339" s="312">
        <f t="shared" si="8"/>
        <v>0</v>
      </c>
      <c r="D339" s="129">
        <v>20162017</v>
      </c>
      <c r="E339" s="315">
        <f>'General Fund Disbursements'!F276</f>
        <v>0</v>
      </c>
      <c r="F339" s="63"/>
    </row>
    <row r="340" spans="1:6" ht="13.5" customHeight="1">
      <c r="A340" s="129">
        <f t="shared" si="14"/>
      </c>
      <c r="B340" s="129" t="s">
        <v>1064</v>
      </c>
      <c r="C340" s="312">
        <f t="shared" si="8"/>
        <v>0</v>
      </c>
      <c r="D340" s="129">
        <v>20162017</v>
      </c>
      <c r="E340" s="315">
        <f>'General Fund Disbursements'!F277</f>
        <v>0</v>
      </c>
      <c r="F340" s="63"/>
    </row>
    <row r="341" spans="1:6" ht="13.5" customHeight="1">
      <c r="A341" s="129">
        <f t="shared" si="14"/>
      </c>
      <c r="B341" s="129" t="s">
        <v>1251</v>
      </c>
      <c r="C341" s="312">
        <f t="shared" si="8"/>
        <v>0</v>
      </c>
      <c r="D341" s="129">
        <v>20162017</v>
      </c>
      <c r="E341" s="315">
        <f>'General Fund Disbursements'!F278</f>
        <v>0</v>
      </c>
      <c r="F341" s="63"/>
    </row>
    <row r="342" spans="1:6" ht="13.5" customHeight="1">
      <c r="A342" s="129">
        <f t="shared" si="14"/>
      </c>
      <c r="B342" s="129" t="s">
        <v>1063</v>
      </c>
      <c r="C342" s="312">
        <f t="shared" si="8"/>
        <v>0</v>
      </c>
      <c r="D342" s="129">
        <v>20162017</v>
      </c>
      <c r="E342" s="315">
        <f>'General Fund Disbursements'!F279</f>
        <v>0</v>
      </c>
      <c r="F342" s="63"/>
    </row>
    <row r="343" spans="1:6" ht="13.5" customHeight="1">
      <c r="A343" s="129">
        <f t="shared" si="14"/>
      </c>
      <c r="B343" s="129" t="s">
        <v>1062</v>
      </c>
      <c r="C343" s="312">
        <f t="shared" si="8"/>
        <v>0</v>
      </c>
      <c r="D343" s="129">
        <v>20162017</v>
      </c>
      <c r="E343" s="315">
        <f>'General Fund Disbursements'!F280</f>
        <v>0</v>
      </c>
      <c r="F343" s="63"/>
    </row>
    <row r="344" spans="1:6" ht="13.5" customHeight="1">
      <c r="A344" s="129">
        <f t="shared" si="14"/>
      </c>
      <c r="B344" s="129" t="s">
        <v>2274</v>
      </c>
      <c r="C344" s="312">
        <f t="shared" si="8"/>
        <v>0</v>
      </c>
      <c r="D344" s="129">
        <v>20162017</v>
      </c>
      <c r="E344" s="315">
        <f>'General Fund Disbursements'!F281</f>
        <v>0</v>
      </c>
      <c r="F344" s="63"/>
    </row>
    <row r="345" spans="1:6" ht="13.5" customHeight="1">
      <c r="A345" s="129">
        <f t="shared" si="14"/>
      </c>
      <c r="B345" s="129" t="s">
        <v>2275</v>
      </c>
      <c r="C345" s="312">
        <f aca="true" t="shared" si="15" ref="C345:C410">IF(ISNUMBER(E345),E345,0)</f>
        <v>0</v>
      </c>
      <c r="D345" s="129">
        <v>20162017</v>
      </c>
      <c r="E345" s="315">
        <f>'General Fund Disbursements'!F282</f>
        <v>0</v>
      </c>
      <c r="F345" s="63"/>
    </row>
    <row r="346" spans="1:6" ht="13.5" customHeight="1">
      <c r="A346" s="129">
        <f t="shared" si="14"/>
      </c>
      <c r="B346" s="129" t="s">
        <v>1061</v>
      </c>
      <c r="C346" s="312">
        <f t="shared" si="15"/>
        <v>0</v>
      </c>
      <c r="D346" s="129">
        <v>20162017</v>
      </c>
      <c r="E346" s="315">
        <f>'General Fund Disbursements'!F283</f>
        <v>0</v>
      </c>
      <c r="F346" s="63"/>
    </row>
    <row r="347" spans="1:6" ht="13.5" customHeight="1">
      <c r="A347" s="129">
        <f t="shared" si="14"/>
      </c>
      <c r="B347" s="129" t="s">
        <v>1060</v>
      </c>
      <c r="C347" s="312">
        <f t="shared" si="15"/>
        <v>0</v>
      </c>
      <c r="D347" s="129">
        <v>20162017</v>
      </c>
      <c r="E347" s="315">
        <f>'General Fund Disbursements'!F284</f>
        <v>0</v>
      </c>
      <c r="F347" s="63"/>
    </row>
    <row r="348" spans="1:6" ht="13.5" customHeight="1">
      <c r="A348" s="129">
        <f t="shared" si="14"/>
      </c>
      <c r="B348" s="129" t="s">
        <v>1059</v>
      </c>
      <c r="C348" s="312">
        <f>IF(ISNUMBER(E348),E348,0)</f>
        <v>0</v>
      </c>
      <c r="D348" s="129">
        <v>20162017</v>
      </c>
      <c r="E348" s="315">
        <f>'General Fund Disbursements'!F285</f>
        <v>0</v>
      </c>
      <c r="F348" s="63"/>
    </row>
    <row r="349" spans="1:6" ht="13.5" customHeight="1">
      <c r="A349" s="129">
        <f t="shared" si="14"/>
      </c>
      <c r="B349" s="129" t="s">
        <v>1058</v>
      </c>
      <c r="C349" s="312">
        <f>IF(ISNUMBER(E349),E349,0)</f>
        <v>0</v>
      </c>
      <c r="D349" s="129">
        <v>20162017</v>
      </c>
      <c r="E349" s="315">
        <f>'General Fund Disbursements'!F286</f>
        <v>0</v>
      </c>
      <c r="F349" s="63"/>
    </row>
    <row r="350" spans="1:6" ht="13.5" customHeight="1">
      <c r="A350" s="129">
        <f t="shared" si="14"/>
      </c>
      <c r="B350" s="129" t="s">
        <v>1057</v>
      </c>
      <c r="C350" s="312">
        <f t="shared" si="15"/>
        <v>0</v>
      </c>
      <c r="D350" s="129">
        <v>20162017</v>
      </c>
      <c r="E350" s="315">
        <f>'General Fund Disbursements'!F287</f>
        <v>0</v>
      </c>
      <c r="F350" s="63"/>
    </row>
    <row r="351" spans="1:6" ht="13.5" customHeight="1">
      <c r="A351" s="129">
        <f t="shared" si="14"/>
      </c>
      <c r="B351" s="129" t="s">
        <v>1056</v>
      </c>
      <c r="C351" s="312">
        <f t="shared" si="15"/>
        <v>0</v>
      </c>
      <c r="D351" s="129">
        <v>20162017</v>
      </c>
      <c r="E351" s="315">
        <f>'General Fund Disbursements'!F288</f>
        <v>0</v>
      </c>
      <c r="F351" s="63"/>
    </row>
    <row r="352" spans="1:6" ht="13.5" customHeight="1">
      <c r="A352" s="129">
        <f t="shared" si="14"/>
      </c>
      <c r="B352" s="129" t="s">
        <v>408</v>
      </c>
      <c r="C352" s="312">
        <f t="shared" si="15"/>
        <v>0</v>
      </c>
      <c r="D352" s="129">
        <v>20162017</v>
      </c>
      <c r="E352" s="315">
        <f>'General Fund Disbursements'!F291</f>
        <v>0</v>
      </c>
      <c r="F352" s="63"/>
    </row>
    <row r="353" spans="1:6" ht="13.5" customHeight="1">
      <c r="A353" s="129">
        <f t="shared" si="14"/>
      </c>
      <c r="B353" s="129" t="s">
        <v>1055</v>
      </c>
      <c r="C353" s="312">
        <f t="shared" si="15"/>
        <v>0</v>
      </c>
      <c r="D353" s="129">
        <v>20162017</v>
      </c>
      <c r="E353" s="315">
        <f>'General Fund Disbursements'!F294</f>
        <v>0</v>
      </c>
      <c r="F353" s="63"/>
    </row>
    <row r="354" spans="1:6" ht="13.5" customHeight="1">
      <c r="A354" s="129">
        <f t="shared" si="14"/>
      </c>
      <c r="B354" s="129" t="s">
        <v>1426</v>
      </c>
      <c r="C354" s="312">
        <f t="shared" si="15"/>
        <v>0</v>
      </c>
      <c r="D354" s="129">
        <v>20162017</v>
      </c>
      <c r="E354" s="315">
        <f>'General Fund Disbursements'!F295</f>
        <v>0</v>
      </c>
      <c r="F354" s="63"/>
    </row>
    <row r="355" spans="1:6" ht="13.5" customHeight="1">
      <c r="A355" s="129">
        <f t="shared" si="14"/>
      </c>
      <c r="B355" s="129" t="s">
        <v>1054</v>
      </c>
      <c r="C355" s="312">
        <f t="shared" si="15"/>
        <v>0</v>
      </c>
      <c r="D355" s="129">
        <v>20162017</v>
      </c>
      <c r="E355" s="315">
        <f>'General Fund Disbursements'!F296</f>
        <v>0</v>
      </c>
      <c r="F355" s="63"/>
    </row>
    <row r="356" spans="1:6" ht="13.5" customHeight="1">
      <c r="A356" s="129">
        <f t="shared" si="14"/>
      </c>
      <c r="B356" s="129" t="s">
        <v>1053</v>
      </c>
      <c r="C356" s="312">
        <f>IF(ISNUMBER(E356),E356,0)</f>
        <v>0</v>
      </c>
      <c r="D356" s="129">
        <v>20162017</v>
      </c>
      <c r="E356" s="315">
        <f>'General Fund Disbursements'!F297</f>
        <v>0</v>
      </c>
      <c r="F356" s="63"/>
    </row>
    <row r="357" spans="1:6" ht="13.5" customHeight="1">
      <c r="A357" s="129">
        <f t="shared" si="14"/>
      </c>
      <c r="B357" s="129" t="s">
        <v>1252</v>
      </c>
      <c r="C357" s="312">
        <f t="shared" si="15"/>
        <v>0</v>
      </c>
      <c r="D357" s="129">
        <v>20162017</v>
      </c>
      <c r="E357" s="315">
        <f>'General Fund Disbursements'!F298</f>
        <v>0</v>
      </c>
      <c r="F357" s="63"/>
    </row>
    <row r="358" spans="1:6" ht="13.5" customHeight="1">
      <c r="A358" s="129">
        <f t="shared" si="14"/>
      </c>
      <c r="B358" s="129" t="s">
        <v>2276</v>
      </c>
      <c r="C358" s="312">
        <f t="shared" si="15"/>
        <v>0</v>
      </c>
      <c r="D358" s="129">
        <v>20162017</v>
      </c>
      <c r="E358" s="315">
        <f>'General Fund Disbursements'!F299</f>
        <v>0</v>
      </c>
      <c r="F358" s="63"/>
    </row>
    <row r="359" spans="1:6" ht="13.5" customHeight="1">
      <c r="A359" s="129">
        <f t="shared" si="14"/>
      </c>
      <c r="B359" s="129" t="s">
        <v>2277</v>
      </c>
      <c r="C359" s="312">
        <f t="shared" si="15"/>
        <v>0</v>
      </c>
      <c r="D359" s="129">
        <v>20162017</v>
      </c>
      <c r="E359" s="315">
        <f>'General Fund Disbursements'!F300</f>
        <v>0</v>
      </c>
      <c r="F359" s="63"/>
    </row>
    <row r="360" spans="1:6" ht="13.5" customHeight="1">
      <c r="A360" s="129">
        <f t="shared" si="14"/>
      </c>
      <c r="B360" s="129" t="s">
        <v>1052</v>
      </c>
      <c r="C360" s="312">
        <f t="shared" si="15"/>
        <v>0</v>
      </c>
      <c r="D360" s="129">
        <v>20162017</v>
      </c>
      <c r="E360" s="315">
        <f>'General Fund Disbursements'!F301</f>
        <v>0</v>
      </c>
      <c r="F360" s="63"/>
    </row>
    <row r="361" spans="1:6" ht="13.5" customHeight="1">
      <c r="A361" s="129">
        <f t="shared" si="14"/>
      </c>
      <c r="B361" s="129" t="s">
        <v>1051</v>
      </c>
      <c r="C361" s="312">
        <f t="shared" si="15"/>
        <v>0</v>
      </c>
      <c r="D361" s="129">
        <v>20162017</v>
      </c>
      <c r="E361" s="315">
        <f>'General Fund Disbursements'!F302</f>
        <v>0</v>
      </c>
      <c r="F361" s="63"/>
    </row>
    <row r="362" spans="1:6" ht="13.5" customHeight="1">
      <c r="A362" s="129">
        <f t="shared" si="14"/>
      </c>
      <c r="B362" s="129" t="s">
        <v>1050</v>
      </c>
      <c r="C362" s="312">
        <f t="shared" si="15"/>
        <v>0</v>
      </c>
      <c r="D362" s="129">
        <v>20162017</v>
      </c>
      <c r="E362" s="315">
        <f>'General Fund Disbursements'!F303</f>
        <v>0</v>
      </c>
      <c r="F362" s="63"/>
    </row>
    <row r="363" spans="1:6" ht="13.5" customHeight="1">
      <c r="A363" s="129">
        <f t="shared" si="14"/>
      </c>
      <c r="B363" s="129" t="s">
        <v>1049</v>
      </c>
      <c r="C363" s="312">
        <f>IF(ISNUMBER(E363),E363,0)</f>
        <v>0</v>
      </c>
      <c r="D363" s="129">
        <v>20162017</v>
      </c>
      <c r="E363" s="315">
        <f>'General Fund Disbursements'!F304</f>
        <v>0</v>
      </c>
      <c r="F363" s="63"/>
    </row>
    <row r="364" spans="1:6" ht="13.5" customHeight="1">
      <c r="A364" s="129">
        <f t="shared" si="14"/>
      </c>
      <c r="B364" s="129" t="s">
        <v>1048</v>
      </c>
      <c r="C364" s="312">
        <f>IF(ISNUMBER(E364),E364,0)</f>
        <v>0</v>
      </c>
      <c r="D364" s="129">
        <v>20162017</v>
      </c>
      <c r="E364" s="315">
        <f>'General Fund Disbursements'!F305</f>
        <v>0</v>
      </c>
      <c r="F364" s="63"/>
    </row>
    <row r="365" spans="1:6" ht="13.5" customHeight="1">
      <c r="A365" s="129">
        <f t="shared" si="14"/>
      </c>
      <c r="B365" s="129" t="s">
        <v>1047</v>
      </c>
      <c r="C365" s="312">
        <f t="shared" si="15"/>
        <v>0</v>
      </c>
      <c r="D365" s="129">
        <v>20162017</v>
      </c>
      <c r="E365" s="315">
        <f>'General Fund Disbursements'!F306</f>
        <v>0</v>
      </c>
      <c r="F365" s="63"/>
    </row>
    <row r="366" spans="1:7" ht="13.5" customHeight="1">
      <c r="A366" s="129">
        <f t="shared" si="14"/>
      </c>
      <c r="B366" s="129" t="s">
        <v>1046</v>
      </c>
      <c r="C366" s="312">
        <f t="shared" si="15"/>
        <v>0</v>
      </c>
      <c r="D366" s="129">
        <v>20162017</v>
      </c>
      <c r="E366" s="315">
        <f>'General Fund Disbursements'!F310</f>
        <v>0</v>
      </c>
      <c r="F366" s="63"/>
      <c r="G366" s="54"/>
    </row>
    <row r="367" spans="1:7" ht="13.5" customHeight="1">
      <c r="A367" s="129">
        <f t="shared" si="14"/>
      </c>
      <c r="B367" s="129" t="s">
        <v>1427</v>
      </c>
      <c r="C367" s="312">
        <f t="shared" si="15"/>
        <v>0</v>
      </c>
      <c r="D367" s="129">
        <v>20162017</v>
      </c>
      <c r="E367" s="315">
        <f>'General Fund Disbursements'!F311</f>
        <v>0</v>
      </c>
      <c r="F367" s="63"/>
      <c r="G367" s="54"/>
    </row>
    <row r="368" spans="1:7" ht="13.5" customHeight="1">
      <c r="A368" s="129">
        <f t="shared" si="14"/>
      </c>
      <c r="B368" s="129" t="s">
        <v>1045</v>
      </c>
      <c r="C368" s="312">
        <f t="shared" si="15"/>
        <v>0</v>
      </c>
      <c r="D368" s="129">
        <v>20162017</v>
      </c>
      <c r="E368" s="315">
        <f>'General Fund Disbursements'!F312</f>
        <v>0</v>
      </c>
      <c r="F368" s="63"/>
      <c r="G368" s="54"/>
    </row>
    <row r="369" spans="1:7" ht="13.5" customHeight="1">
      <c r="A369" s="129">
        <f t="shared" si="14"/>
      </c>
      <c r="B369" s="129" t="s">
        <v>1044</v>
      </c>
      <c r="C369" s="312">
        <f t="shared" si="15"/>
        <v>0</v>
      </c>
      <c r="D369" s="129">
        <v>20162017</v>
      </c>
      <c r="E369" s="315">
        <f>'General Fund Disbursements'!F313</f>
        <v>0</v>
      </c>
      <c r="F369" s="63"/>
      <c r="G369" s="54"/>
    </row>
    <row r="370" spans="1:7" ht="13.5" customHeight="1">
      <c r="A370" s="129">
        <f t="shared" si="14"/>
      </c>
      <c r="B370" s="129" t="s">
        <v>1253</v>
      </c>
      <c r="C370" s="312">
        <f t="shared" si="15"/>
        <v>0</v>
      </c>
      <c r="D370" s="129">
        <v>20162017</v>
      </c>
      <c r="E370" s="315">
        <f>'General Fund Disbursements'!F314</f>
        <v>0</v>
      </c>
      <c r="F370" s="63"/>
      <c r="G370" s="54"/>
    </row>
    <row r="371" spans="1:7" ht="13.5" customHeight="1">
      <c r="A371" s="129">
        <f t="shared" si="14"/>
      </c>
      <c r="B371" s="129" t="s">
        <v>2278</v>
      </c>
      <c r="C371" s="312">
        <f t="shared" si="15"/>
        <v>0</v>
      </c>
      <c r="D371" s="129">
        <v>20162017</v>
      </c>
      <c r="E371" s="315">
        <f>'General Fund Disbursements'!F315</f>
        <v>0</v>
      </c>
      <c r="F371" s="63"/>
      <c r="G371" s="86"/>
    </row>
    <row r="372" spans="1:7" ht="13.5" customHeight="1">
      <c r="A372" s="129">
        <f t="shared" si="14"/>
      </c>
      <c r="B372" s="129" t="s">
        <v>2279</v>
      </c>
      <c r="C372" s="312">
        <f t="shared" si="15"/>
        <v>0</v>
      </c>
      <c r="D372" s="129">
        <v>20162017</v>
      </c>
      <c r="E372" s="315">
        <f>'General Fund Disbursements'!F316</f>
        <v>0</v>
      </c>
      <c r="F372" s="63"/>
      <c r="G372" s="54"/>
    </row>
    <row r="373" spans="1:7" ht="13.5" customHeight="1">
      <c r="A373" s="129">
        <f t="shared" si="14"/>
      </c>
      <c r="B373" s="129" t="s">
        <v>1043</v>
      </c>
      <c r="C373" s="312">
        <f t="shared" si="15"/>
        <v>0</v>
      </c>
      <c r="D373" s="129">
        <v>20162017</v>
      </c>
      <c r="E373" s="315">
        <f>'General Fund Disbursements'!F317</f>
        <v>0</v>
      </c>
      <c r="F373" s="63"/>
      <c r="G373" s="86"/>
    </row>
    <row r="374" spans="1:7" ht="13.5" customHeight="1">
      <c r="A374" s="129">
        <f t="shared" si="14"/>
      </c>
      <c r="B374" s="129" t="s">
        <v>1042</v>
      </c>
      <c r="C374" s="312">
        <f t="shared" si="15"/>
        <v>0</v>
      </c>
      <c r="D374" s="129">
        <v>20162017</v>
      </c>
      <c r="E374" s="315">
        <f>'General Fund Disbursements'!F318</f>
        <v>0</v>
      </c>
      <c r="F374" s="63"/>
      <c r="G374" s="54"/>
    </row>
    <row r="375" spans="1:6" ht="13.5" customHeight="1">
      <c r="A375" s="129">
        <f t="shared" si="14"/>
      </c>
      <c r="B375" s="129" t="s">
        <v>1041</v>
      </c>
      <c r="C375" s="312">
        <f t="shared" si="15"/>
        <v>0</v>
      </c>
      <c r="D375" s="129">
        <v>20162017</v>
      </c>
      <c r="E375" s="315">
        <f>'General Fund Disbursements'!F319</f>
        <v>0</v>
      </c>
      <c r="F375" s="63"/>
    </row>
    <row r="376" spans="1:6" ht="13.5" customHeight="1">
      <c r="A376" s="129">
        <f t="shared" si="14"/>
      </c>
      <c r="B376" s="129" t="s">
        <v>1040</v>
      </c>
      <c r="C376" s="312">
        <f t="shared" si="15"/>
        <v>0</v>
      </c>
      <c r="D376" s="129">
        <v>20162017</v>
      </c>
      <c r="E376" s="315">
        <f>'General Fund Disbursements'!F320</f>
        <v>0</v>
      </c>
      <c r="F376" s="63"/>
    </row>
    <row r="377" spans="1:6" ht="13.5" customHeight="1">
      <c r="A377" s="129">
        <f t="shared" si="14"/>
      </c>
      <c r="B377" s="129" t="s">
        <v>1039</v>
      </c>
      <c r="C377" s="312">
        <f>IF(ISNUMBER(E377),E377,0)</f>
        <v>0</v>
      </c>
      <c r="D377" s="129">
        <v>20162017</v>
      </c>
      <c r="E377" s="315">
        <f>'General Fund Disbursements'!F321</f>
        <v>0</v>
      </c>
      <c r="F377" s="63"/>
    </row>
    <row r="378" spans="1:6" ht="13.5" customHeight="1">
      <c r="A378" s="129">
        <f t="shared" si="14"/>
      </c>
      <c r="B378" s="129" t="s">
        <v>1038</v>
      </c>
      <c r="C378" s="312">
        <f>IF(ISNUMBER(E378),E378,0)</f>
        <v>0</v>
      </c>
      <c r="D378" s="129">
        <v>20162017</v>
      </c>
      <c r="E378" s="315">
        <f>'General Fund Disbursements'!F322</f>
        <v>0</v>
      </c>
      <c r="F378" s="63"/>
    </row>
    <row r="379" spans="1:6" ht="13.5" customHeight="1">
      <c r="A379" s="129">
        <f t="shared" si="14"/>
      </c>
      <c r="B379" s="129" t="s">
        <v>1037</v>
      </c>
      <c r="C379" s="312">
        <f t="shared" si="15"/>
        <v>0</v>
      </c>
      <c r="D379" s="129">
        <v>20162017</v>
      </c>
      <c r="E379" s="315">
        <f>'General Fund Disbursements'!F326</f>
        <v>0</v>
      </c>
      <c r="F379" s="63"/>
    </row>
    <row r="380" spans="1:6" ht="13.5" customHeight="1">
      <c r="A380" s="129">
        <f t="shared" si="14"/>
      </c>
      <c r="B380" s="129" t="s">
        <v>1428</v>
      </c>
      <c r="C380" s="312">
        <f t="shared" si="15"/>
        <v>0</v>
      </c>
      <c r="D380" s="129">
        <v>20162017</v>
      </c>
      <c r="E380" s="315">
        <f>'General Fund Disbursements'!F327</f>
        <v>0</v>
      </c>
      <c r="F380" s="63"/>
    </row>
    <row r="381" spans="1:6" ht="13.5" customHeight="1">
      <c r="A381" s="129">
        <f t="shared" si="14"/>
      </c>
      <c r="B381" s="129" t="s">
        <v>1036</v>
      </c>
      <c r="C381" s="312">
        <f>IF(ISNUMBER(E381),E381,0)</f>
        <v>0</v>
      </c>
      <c r="D381" s="129">
        <v>20162017</v>
      </c>
      <c r="E381" s="315">
        <f>'General Fund Disbursements'!F328</f>
        <v>0</v>
      </c>
      <c r="F381" s="63"/>
    </row>
    <row r="382" spans="1:6" ht="13.5" customHeight="1">
      <c r="A382" s="129">
        <f t="shared" si="14"/>
      </c>
      <c r="B382" s="129" t="s">
        <v>1035</v>
      </c>
      <c r="C382" s="312">
        <f t="shared" si="15"/>
        <v>0</v>
      </c>
      <c r="D382" s="129">
        <v>20162017</v>
      </c>
      <c r="E382" s="315">
        <f>'General Fund Disbursements'!F329</f>
        <v>0</v>
      </c>
      <c r="F382" s="63"/>
    </row>
    <row r="383" spans="1:6" ht="13.5" customHeight="1">
      <c r="A383" s="129">
        <f t="shared" si="14"/>
      </c>
      <c r="B383" s="129" t="s">
        <v>1254</v>
      </c>
      <c r="C383" s="312">
        <f t="shared" si="15"/>
        <v>0</v>
      </c>
      <c r="D383" s="129">
        <v>20162017</v>
      </c>
      <c r="E383" s="315">
        <f>'General Fund Disbursements'!F330</f>
        <v>0</v>
      </c>
      <c r="F383" s="63"/>
    </row>
    <row r="384" spans="1:6" ht="13.5" customHeight="1">
      <c r="A384" s="129">
        <f t="shared" si="14"/>
      </c>
      <c r="B384" s="129" t="s">
        <v>2280</v>
      </c>
      <c r="C384" s="312">
        <f t="shared" si="15"/>
        <v>0</v>
      </c>
      <c r="D384" s="129">
        <v>20162017</v>
      </c>
      <c r="E384" s="315">
        <f>'General Fund Disbursements'!F331</f>
        <v>0</v>
      </c>
      <c r="F384" s="63"/>
    </row>
    <row r="385" spans="1:6" ht="13.5" customHeight="1">
      <c r="A385" s="129">
        <f t="shared" si="14"/>
      </c>
      <c r="B385" s="129" t="s">
        <v>2281</v>
      </c>
      <c r="C385" s="312">
        <f t="shared" si="15"/>
        <v>0</v>
      </c>
      <c r="D385" s="129">
        <v>20162017</v>
      </c>
      <c r="E385" s="315">
        <f>'General Fund Disbursements'!F332</f>
        <v>0</v>
      </c>
      <c r="F385" s="63"/>
    </row>
    <row r="386" spans="1:6" ht="13.5" customHeight="1">
      <c r="A386" s="129">
        <f t="shared" si="14"/>
      </c>
      <c r="B386" s="129" t="s">
        <v>1034</v>
      </c>
      <c r="C386" s="312">
        <f t="shared" si="15"/>
        <v>0</v>
      </c>
      <c r="D386" s="129">
        <v>20162017</v>
      </c>
      <c r="E386" s="315">
        <f>'General Fund Disbursements'!F333</f>
        <v>0</v>
      </c>
      <c r="F386" s="63"/>
    </row>
    <row r="387" spans="1:6" ht="13.5" customHeight="1">
      <c r="A387" s="129">
        <f t="shared" si="14"/>
      </c>
      <c r="B387" s="129" t="s">
        <v>1824</v>
      </c>
      <c r="C387" s="312">
        <f t="shared" si="15"/>
        <v>0</v>
      </c>
      <c r="D387" s="129">
        <v>20162017</v>
      </c>
      <c r="E387" s="315">
        <f>'General Fund Disbursements'!F334</f>
        <v>0</v>
      </c>
      <c r="F387" s="63"/>
    </row>
    <row r="388" spans="1:6" ht="13.5" customHeight="1">
      <c r="A388" s="129">
        <f t="shared" si="14"/>
      </c>
      <c r="B388" s="129" t="s">
        <v>1033</v>
      </c>
      <c r="C388" s="312">
        <f t="shared" si="15"/>
        <v>0</v>
      </c>
      <c r="D388" s="129">
        <v>20162017</v>
      </c>
      <c r="E388" s="315">
        <f>'General Fund Disbursements'!F335</f>
        <v>0</v>
      </c>
      <c r="F388" s="63"/>
    </row>
    <row r="389" spans="1:6" ht="13.5" customHeight="1">
      <c r="A389" s="129">
        <f t="shared" si="14"/>
      </c>
      <c r="B389" s="129" t="s">
        <v>1032</v>
      </c>
      <c r="C389" s="312">
        <f t="shared" si="15"/>
        <v>0</v>
      </c>
      <c r="D389" s="129">
        <v>20162017</v>
      </c>
      <c r="E389" s="315">
        <f>'General Fund Disbursements'!F336</f>
        <v>0</v>
      </c>
      <c r="F389" s="63"/>
    </row>
    <row r="390" spans="1:6" ht="13.5" customHeight="1">
      <c r="A390" s="129">
        <f t="shared" si="14"/>
      </c>
      <c r="B390" s="129" t="s">
        <v>1031</v>
      </c>
      <c r="C390" s="312">
        <f>IF(ISNUMBER(E390),E390,0)</f>
        <v>0</v>
      </c>
      <c r="D390" s="129">
        <v>20162017</v>
      </c>
      <c r="E390" s="315">
        <f>'General Fund Disbursements'!F337</f>
        <v>0</v>
      </c>
      <c r="F390" s="63"/>
    </row>
    <row r="391" spans="1:6" ht="13.5" customHeight="1">
      <c r="A391" s="129">
        <f aca="true" t="shared" si="16" ref="A391:A454">IF($G$1=0,"",$G$1)</f>
      </c>
      <c r="B391" s="129" t="s">
        <v>1030</v>
      </c>
      <c r="C391" s="312">
        <f>IF(ISNUMBER(E391),E391,0)</f>
        <v>0</v>
      </c>
      <c r="D391" s="129">
        <v>20162017</v>
      </c>
      <c r="E391" s="315">
        <f>'General Fund Disbursements'!F338</f>
        <v>0</v>
      </c>
      <c r="F391" s="63"/>
    </row>
    <row r="392" spans="1:6" ht="13.5" customHeight="1">
      <c r="A392" s="129">
        <f t="shared" si="16"/>
      </c>
      <c r="B392" s="129" t="s">
        <v>1029</v>
      </c>
      <c r="C392" s="312">
        <f t="shared" si="15"/>
        <v>0</v>
      </c>
      <c r="D392" s="129">
        <v>20162017</v>
      </c>
      <c r="E392" s="315">
        <f>'General Fund Disbursements'!F339</f>
        <v>0</v>
      </c>
      <c r="F392" s="63"/>
    </row>
    <row r="393" spans="1:6" ht="13.5" customHeight="1">
      <c r="A393" s="129">
        <f t="shared" si="16"/>
      </c>
      <c r="B393" s="129" t="s">
        <v>1028</v>
      </c>
      <c r="C393" s="312">
        <f t="shared" si="15"/>
        <v>0</v>
      </c>
      <c r="D393" s="129">
        <v>20162017</v>
      </c>
      <c r="E393" s="315">
        <f>'General Fund Disbursements'!F340</f>
        <v>0</v>
      </c>
      <c r="F393" s="63"/>
    </row>
    <row r="394" spans="1:6" ht="13.5" customHeight="1">
      <c r="A394" s="129">
        <f t="shared" si="16"/>
      </c>
      <c r="B394" s="129" t="s">
        <v>1027</v>
      </c>
      <c r="C394" s="312">
        <f t="shared" si="15"/>
        <v>0</v>
      </c>
      <c r="D394" s="129">
        <v>20162017</v>
      </c>
      <c r="E394" s="315">
        <f>'General Fund Disbursements'!F341</f>
        <v>0</v>
      </c>
      <c r="F394" s="63"/>
    </row>
    <row r="395" spans="1:6" ht="13.5" customHeight="1">
      <c r="A395" s="129">
        <f t="shared" si="16"/>
      </c>
      <c r="B395" s="129" t="s">
        <v>1026</v>
      </c>
      <c r="C395" s="312">
        <f t="shared" si="15"/>
        <v>0</v>
      </c>
      <c r="D395" s="129">
        <v>20162017</v>
      </c>
      <c r="E395" s="315">
        <f>'General Fund Disbursements'!F342</f>
        <v>0</v>
      </c>
      <c r="F395" s="63"/>
    </row>
    <row r="396" spans="1:6" ht="13.5" customHeight="1">
      <c r="A396" s="129">
        <f t="shared" si="16"/>
      </c>
      <c r="B396" s="129" t="s">
        <v>1025</v>
      </c>
      <c r="C396" s="312">
        <f t="shared" si="15"/>
        <v>0</v>
      </c>
      <c r="D396" s="129">
        <v>20162017</v>
      </c>
      <c r="E396" s="315">
        <f>'General Fund Disbursements'!F346</f>
        <v>0</v>
      </c>
      <c r="F396" s="63"/>
    </row>
    <row r="397" spans="1:6" ht="13.5" customHeight="1">
      <c r="A397" s="129">
        <f t="shared" si="16"/>
      </c>
      <c r="B397" s="129" t="s">
        <v>1024</v>
      </c>
      <c r="C397" s="312">
        <f t="shared" si="15"/>
        <v>0</v>
      </c>
      <c r="D397" s="129">
        <v>20162017</v>
      </c>
      <c r="E397" s="315">
        <f>'General Fund Disbursements'!F347</f>
        <v>0</v>
      </c>
      <c r="F397" s="63"/>
    </row>
    <row r="398" spans="1:6" ht="13.5" customHeight="1">
      <c r="A398" s="129">
        <f t="shared" si="16"/>
      </c>
      <c r="B398" s="129" t="s">
        <v>1429</v>
      </c>
      <c r="C398" s="312">
        <f t="shared" si="15"/>
        <v>0</v>
      </c>
      <c r="D398" s="129">
        <v>20162017</v>
      </c>
      <c r="E398" s="315">
        <f>'General Fund Disbursements'!F348</f>
        <v>0</v>
      </c>
      <c r="F398" s="63"/>
    </row>
    <row r="399" spans="1:6" ht="13.5" customHeight="1">
      <c r="A399" s="129">
        <f t="shared" si="16"/>
      </c>
      <c r="B399" s="129" t="s">
        <v>1023</v>
      </c>
      <c r="C399" s="312">
        <f t="shared" si="15"/>
        <v>0</v>
      </c>
      <c r="D399" s="129">
        <v>20162017</v>
      </c>
      <c r="E399" s="315">
        <f>'General Fund Disbursements'!F349</f>
        <v>0</v>
      </c>
      <c r="F399" s="63"/>
    </row>
    <row r="400" spans="1:7" ht="13.5" customHeight="1">
      <c r="A400" s="129">
        <f t="shared" si="16"/>
      </c>
      <c r="B400" s="129" t="s">
        <v>1022</v>
      </c>
      <c r="C400" s="312">
        <f t="shared" si="15"/>
        <v>0</v>
      </c>
      <c r="D400" s="129">
        <v>20162017</v>
      </c>
      <c r="E400" s="315">
        <f>'General Fund Disbursements'!F350</f>
        <v>0</v>
      </c>
      <c r="F400" s="63"/>
      <c r="G400" s="54"/>
    </row>
    <row r="401" spans="1:7" ht="13.5" customHeight="1">
      <c r="A401" s="129">
        <f t="shared" si="16"/>
      </c>
      <c r="B401" s="129" t="s">
        <v>1255</v>
      </c>
      <c r="C401" s="312">
        <f t="shared" si="15"/>
        <v>0</v>
      </c>
      <c r="D401" s="129">
        <v>20162017</v>
      </c>
      <c r="E401" s="315">
        <f>'General Fund Disbursements'!F351</f>
        <v>0</v>
      </c>
      <c r="F401" s="63"/>
      <c r="G401" s="55"/>
    </row>
    <row r="402" spans="1:7" ht="13.5" customHeight="1">
      <c r="A402" s="129">
        <f t="shared" si="16"/>
      </c>
      <c r="B402" s="129" t="s">
        <v>2282</v>
      </c>
      <c r="C402" s="312">
        <f t="shared" si="15"/>
        <v>0</v>
      </c>
      <c r="D402" s="129">
        <v>20162017</v>
      </c>
      <c r="E402" s="315">
        <f>'General Fund Disbursements'!F352</f>
        <v>0</v>
      </c>
      <c r="F402" s="63"/>
      <c r="G402" s="54"/>
    </row>
    <row r="403" spans="1:7" ht="13.5" customHeight="1">
      <c r="A403" s="129">
        <f t="shared" si="16"/>
      </c>
      <c r="B403" s="129" t="s">
        <v>2283</v>
      </c>
      <c r="C403" s="312">
        <f>IF(ISNUMBER(E403),E403,0)</f>
        <v>0</v>
      </c>
      <c r="D403" s="129">
        <v>20162017</v>
      </c>
      <c r="E403" s="315">
        <f>'General Fund Disbursements'!F353</f>
        <v>0</v>
      </c>
      <c r="F403" s="63"/>
      <c r="G403" s="54"/>
    </row>
    <row r="404" spans="1:7" ht="13.5" customHeight="1">
      <c r="A404" s="129">
        <f t="shared" si="16"/>
      </c>
      <c r="B404" s="129" t="s">
        <v>1021</v>
      </c>
      <c r="C404" s="312">
        <f>IF(ISNUMBER(E404),E404,0)</f>
        <v>0</v>
      </c>
      <c r="D404" s="129">
        <v>20162017</v>
      </c>
      <c r="E404" s="315">
        <f>'General Fund Disbursements'!F354</f>
        <v>0</v>
      </c>
      <c r="F404" s="63"/>
      <c r="G404" s="54"/>
    </row>
    <row r="405" spans="1:7" ht="13.5" customHeight="1">
      <c r="A405" s="129">
        <f t="shared" si="16"/>
      </c>
      <c r="B405" s="129" t="s">
        <v>1797</v>
      </c>
      <c r="C405" s="312">
        <f t="shared" si="15"/>
        <v>0</v>
      </c>
      <c r="D405" s="129">
        <v>20162017</v>
      </c>
      <c r="E405" s="315">
        <f>'General Fund Disbursements'!F355</f>
        <v>0</v>
      </c>
      <c r="F405" s="63"/>
      <c r="G405" s="54"/>
    </row>
    <row r="406" spans="1:7" ht="13.5" customHeight="1">
      <c r="A406" s="129">
        <f t="shared" si="16"/>
      </c>
      <c r="B406" s="129" t="s">
        <v>1020</v>
      </c>
      <c r="C406" s="312">
        <f t="shared" si="15"/>
        <v>0</v>
      </c>
      <c r="D406" s="129">
        <v>20162017</v>
      </c>
      <c r="E406" s="315">
        <f>'General Fund Disbursements'!F356</f>
        <v>0</v>
      </c>
      <c r="F406" s="63"/>
      <c r="G406" s="54"/>
    </row>
    <row r="407" spans="1:7" ht="13.5" customHeight="1">
      <c r="A407" s="129">
        <f t="shared" si="16"/>
      </c>
      <c r="B407" s="129" t="s">
        <v>1019</v>
      </c>
      <c r="C407" s="312">
        <f>IF(ISNUMBER(E407),E407,0)</f>
        <v>0</v>
      </c>
      <c r="D407" s="129">
        <v>20162017</v>
      </c>
      <c r="E407" s="315">
        <f>'General Fund Disbursements'!F357</f>
        <v>0</v>
      </c>
      <c r="F407" s="63"/>
      <c r="G407" s="54"/>
    </row>
    <row r="408" spans="1:7" ht="13.5" customHeight="1">
      <c r="A408" s="129">
        <f t="shared" si="16"/>
      </c>
      <c r="B408" s="129" t="s">
        <v>1018</v>
      </c>
      <c r="C408" s="312">
        <f t="shared" si="15"/>
        <v>0</v>
      </c>
      <c r="D408" s="129">
        <v>20162017</v>
      </c>
      <c r="E408" s="315">
        <f>'General Fund Disbursements'!F358</f>
        <v>0</v>
      </c>
      <c r="F408" s="63"/>
      <c r="G408" s="55"/>
    </row>
    <row r="409" spans="1:7" ht="13.5" customHeight="1">
      <c r="A409" s="129">
        <f t="shared" si="16"/>
      </c>
      <c r="B409" s="129" t="s">
        <v>1017</v>
      </c>
      <c r="C409" s="312">
        <f t="shared" si="15"/>
        <v>0</v>
      </c>
      <c r="D409" s="129">
        <v>20162017</v>
      </c>
      <c r="E409" s="315">
        <f>'General Fund Disbursements'!F359</f>
        <v>0</v>
      </c>
      <c r="F409" s="63"/>
      <c r="G409" s="54"/>
    </row>
    <row r="410" spans="1:7" ht="13.5" customHeight="1">
      <c r="A410" s="129">
        <f t="shared" si="16"/>
      </c>
      <c r="B410" s="129" t="s">
        <v>1016</v>
      </c>
      <c r="C410" s="312">
        <f t="shared" si="15"/>
        <v>0</v>
      </c>
      <c r="D410" s="129">
        <v>20162017</v>
      </c>
      <c r="E410" s="315">
        <f>'General Fund Disbursements'!F360</f>
        <v>0</v>
      </c>
      <c r="F410" s="63"/>
      <c r="G410" s="54"/>
    </row>
    <row r="411" spans="1:7" ht="13.5" customHeight="1">
      <c r="A411" s="129">
        <f t="shared" si="16"/>
      </c>
      <c r="B411" s="129" t="s">
        <v>1960</v>
      </c>
      <c r="C411" s="312">
        <f aca="true" t="shared" si="17" ref="C411:C487">IF(ISNUMBER(E411),E411,0)</f>
        <v>0</v>
      </c>
      <c r="D411" s="129">
        <v>20162017</v>
      </c>
      <c r="E411" s="315">
        <f>'General Fund Disbursements'!F364</f>
        <v>0</v>
      </c>
      <c r="F411" s="63"/>
      <c r="G411" s="54"/>
    </row>
    <row r="412" spans="1:7" ht="13.5" customHeight="1">
      <c r="A412" s="129">
        <f t="shared" si="16"/>
      </c>
      <c r="B412" s="129" t="s">
        <v>1971</v>
      </c>
      <c r="C412" s="312">
        <f t="shared" si="17"/>
        <v>0</v>
      </c>
      <c r="D412" s="129">
        <v>20162017</v>
      </c>
      <c r="E412" s="315">
        <f>'General Fund Disbursements'!F365</f>
        <v>0</v>
      </c>
      <c r="F412" s="63"/>
      <c r="G412" s="54"/>
    </row>
    <row r="413" spans="1:7" ht="13.5" customHeight="1">
      <c r="A413" s="129">
        <f t="shared" si="16"/>
      </c>
      <c r="B413" s="129" t="s">
        <v>1961</v>
      </c>
      <c r="C413" s="312">
        <f t="shared" si="17"/>
        <v>0</v>
      </c>
      <c r="D413" s="129">
        <v>20162017</v>
      </c>
      <c r="E413" s="315">
        <f>'General Fund Disbursements'!F366</f>
        <v>0</v>
      </c>
      <c r="F413" s="63"/>
      <c r="G413" s="54"/>
    </row>
    <row r="414" spans="1:7" ht="13.5" customHeight="1">
      <c r="A414" s="129">
        <f t="shared" si="16"/>
      </c>
      <c r="B414" s="129" t="s">
        <v>1962</v>
      </c>
      <c r="C414" s="312">
        <f t="shared" si="17"/>
        <v>0</v>
      </c>
      <c r="D414" s="129">
        <v>20162017</v>
      </c>
      <c r="E414" s="315">
        <f>'General Fund Disbursements'!F367</f>
        <v>0</v>
      </c>
      <c r="F414" s="63"/>
      <c r="G414" s="54"/>
    </row>
    <row r="415" spans="1:7" ht="13.5" customHeight="1">
      <c r="A415" s="129">
        <f t="shared" si="16"/>
      </c>
      <c r="B415" s="129" t="s">
        <v>1963</v>
      </c>
      <c r="C415" s="312">
        <f t="shared" si="17"/>
        <v>0</v>
      </c>
      <c r="D415" s="129">
        <v>20162017</v>
      </c>
      <c r="E415" s="315">
        <f>'General Fund Disbursements'!F368</f>
        <v>0</v>
      </c>
      <c r="F415" s="63"/>
      <c r="G415" s="54"/>
    </row>
    <row r="416" spans="1:7" ht="13.5" customHeight="1">
      <c r="A416" s="129">
        <f t="shared" si="16"/>
      </c>
      <c r="B416" s="129" t="s">
        <v>1964</v>
      </c>
      <c r="C416" s="312">
        <f t="shared" si="17"/>
        <v>0</v>
      </c>
      <c r="D416" s="129">
        <v>20162017</v>
      </c>
      <c r="E416" s="315">
        <f>'General Fund Disbursements'!F369</f>
        <v>0</v>
      </c>
      <c r="F416" s="63"/>
      <c r="G416" s="55"/>
    </row>
    <row r="417" spans="1:7" ht="13.5" customHeight="1">
      <c r="A417" s="129">
        <f t="shared" si="16"/>
      </c>
      <c r="B417" s="129" t="s">
        <v>2284</v>
      </c>
      <c r="C417" s="312">
        <f t="shared" si="17"/>
        <v>0</v>
      </c>
      <c r="D417" s="129">
        <v>20162017</v>
      </c>
      <c r="E417" s="315">
        <f>'General Fund Disbursements'!F370</f>
        <v>0</v>
      </c>
      <c r="F417" s="63"/>
      <c r="G417" s="55"/>
    </row>
    <row r="418" spans="1:7" ht="13.5" customHeight="1">
      <c r="A418" s="129">
        <f t="shared" si="16"/>
      </c>
      <c r="B418" s="129" t="s">
        <v>2285</v>
      </c>
      <c r="C418" s="312">
        <f t="shared" si="17"/>
        <v>0</v>
      </c>
      <c r="D418" s="129">
        <v>20162017</v>
      </c>
      <c r="E418" s="315">
        <f>'General Fund Disbursements'!F371</f>
        <v>0</v>
      </c>
      <c r="F418" s="63"/>
      <c r="G418" s="54"/>
    </row>
    <row r="419" spans="1:7" ht="13.5" customHeight="1">
      <c r="A419" s="129">
        <f t="shared" si="16"/>
      </c>
      <c r="B419" s="129" t="s">
        <v>1965</v>
      </c>
      <c r="C419" s="312">
        <f t="shared" si="17"/>
        <v>0</v>
      </c>
      <c r="D419" s="129">
        <v>20162017</v>
      </c>
      <c r="E419" s="315">
        <f>'General Fund Disbursements'!F372</f>
        <v>0</v>
      </c>
      <c r="F419" s="63"/>
      <c r="G419" s="54"/>
    </row>
    <row r="420" spans="1:7" ht="13.5" customHeight="1">
      <c r="A420" s="129">
        <f t="shared" si="16"/>
      </c>
      <c r="B420" s="129" t="s">
        <v>1972</v>
      </c>
      <c r="C420" s="312">
        <f t="shared" si="17"/>
        <v>0</v>
      </c>
      <c r="D420" s="129">
        <v>20162017</v>
      </c>
      <c r="E420" s="315">
        <f>'General Fund Disbursements'!F373</f>
        <v>0</v>
      </c>
      <c r="F420" s="63"/>
      <c r="G420" s="54"/>
    </row>
    <row r="421" spans="1:7" ht="13.5" customHeight="1">
      <c r="A421" s="129">
        <f t="shared" si="16"/>
      </c>
      <c r="B421" s="129" t="s">
        <v>1966</v>
      </c>
      <c r="C421" s="312">
        <f>IF(ISNUMBER(E421),E421,0)</f>
        <v>0</v>
      </c>
      <c r="D421" s="129">
        <v>20162017</v>
      </c>
      <c r="E421" s="315">
        <f>'General Fund Disbursements'!F374</f>
        <v>0</v>
      </c>
      <c r="F421" s="63"/>
      <c r="G421" s="54"/>
    </row>
    <row r="422" spans="1:7" ht="13.5" customHeight="1">
      <c r="A422" s="129">
        <f t="shared" si="16"/>
      </c>
      <c r="B422" s="129" t="s">
        <v>1967</v>
      </c>
      <c r="C422" s="312">
        <f>IF(ISNUMBER(E422),E422,0)</f>
        <v>0</v>
      </c>
      <c r="D422" s="129">
        <v>20162017</v>
      </c>
      <c r="E422" s="315">
        <f>'General Fund Disbursements'!F375</f>
        <v>0</v>
      </c>
      <c r="F422" s="63"/>
      <c r="G422" s="54"/>
    </row>
    <row r="423" spans="1:7" ht="13.5" customHeight="1">
      <c r="A423" s="129">
        <f t="shared" si="16"/>
      </c>
      <c r="B423" s="129" t="s">
        <v>1968</v>
      </c>
      <c r="C423" s="312">
        <f t="shared" si="17"/>
        <v>0</v>
      </c>
      <c r="D423" s="129">
        <v>20162017</v>
      </c>
      <c r="E423" s="315">
        <f>'General Fund Disbursements'!F376</f>
        <v>0</v>
      </c>
      <c r="F423" s="63"/>
      <c r="G423" s="54"/>
    </row>
    <row r="424" spans="1:7" ht="13.5" customHeight="1">
      <c r="A424" s="129">
        <f t="shared" si="16"/>
      </c>
      <c r="B424" s="129" t="s">
        <v>1970</v>
      </c>
      <c r="C424" s="312">
        <f>IF(ISNUMBER(E424),E424,0)</f>
        <v>0</v>
      </c>
      <c r="D424" s="129">
        <v>20162017</v>
      </c>
      <c r="E424" s="315">
        <f>'General Fund Disbursements'!F377</f>
        <v>0</v>
      </c>
      <c r="F424" s="63"/>
      <c r="G424" s="54"/>
    </row>
    <row r="425" spans="1:7" ht="13.5" customHeight="1">
      <c r="A425" s="129">
        <f t="shared" si="16"/>
      </c>
      <c r="B425" s="129" t="s">
        <v>1969</v>
      </c>
      <c r="C425" s="312">
        <f t="shared" si="17"/>
        <v>0</v>
      </c>
      <c r="D425" s="129">
        <v>20162017</v>
      </c>
      <c r="E425" s="315">
        <f>'General Fund Disbursements'!F378</f>
        <v>0</v>
      </c>
      <c r="F425" s="63"/>
      <c r="G425" s="54"/>
    </row>
    <row r="426" spans="1:7" ht="13.5" customHeight="1">
      <c r="A426" s="129">
        <f t="shared" si="16"/>
      </c>
      <c r="B426" s="129" t="s">
        <v>1015</v>
      </c>
      <c r="C426" s="312">
        <f t="shared" si="17"/>
        <v>0</v>
      </c>
      <c r="D426" s="129">
        <v>20162017</v>
      </c>
      <c r="E426" s="315">
        <f>'General Fund Disbursements'!F382</f>
        <v>0</v>
      </c>
      <c r="F426" s="63"/>
      <c r="G426" s="54"/>
    </row>
    <row r="427" spans="1:7" ht="13.5" customHeight="1">
      <c r="A427" s="129">
        <f t="shared" si="16"/>
      </c>
      <c r="B427" s="129" t="s">
        <v>1430</v>
      </c>
      <c r="C427" s="312">
        <f t="shared" si="17"/>
        <v>0</v>
      </c>
      <c r="D427" s="129">
        <v>20162017</v>
      </c>
      <c r="E427" s="315">
        <f>'General Fund Disbursements'!F383</f>
        <v>0</v>
      </c>
      <c r="F427" s="63"/>
      <c r="G427" s="54"/>
    </row>
    <row r="428" spans="1:7" ht="13.5" customHeight="1">
      <c r="A428" s="129">
        <f t="shared" si="16"/>
      </c>
      <c r="B428" s="129" t="s">
        <v>1014</v>
      </c>
      <c r="C428" s="312">
        <f t="shared" si="17"/>
        <v>0</v>
      </c>
      <c r="D428" s="129">
        <v>20162017</v>
      </c>
      <c r="E428" s="315">
        <f>'General Fund Disbursements'!F384</f>
        <v>0</v>
      </c>
      <c r="F428" s="63"/>
      <c r="G428" s="55"/>
    </row>
    <row r="429" spans="1:7" ht="13.5" customHeight="1">
      <c r="A429" s="129">
        <f t="shared" si="16"/>
      </c>
      <c r="B429" s="129" t="s">
        <v>1013</v>
      </c>
      <c r="C429" s="312">
        <f t="shared" si="17"/>
        <v>0</v>
      </c>
      <c r="D429" s="129">
        <v>20162017</v>
      </c>
      <c r="E429" s="315">
        <f>'General Fund Disbursements'!F385</f>
        <v>0</v>
      </c>
      <c r="F429" s="63"/>
      <c r="G429" s="54"/>
    </row>
    <row r="430" spans="1:7" ht="13.5" customHeight="1">
      <c r="A430" s="129">
        <f t="shared" si="16"/>
      </c>
      <c r="B430" s="129" t="s">
        <v>1256</v>
      </c>
      <c r="C430" s="312">
        <f t="shared" si="17"/>
        <v>0</v>
      </c>
      <c r="D430" s="129">
        <v>20162017</v>
      </c>
      <c r="E430" s="315">
        <f>'General Fund Disbursements'!F386</f>
        <v>0</v>
      </c>
      <c r="F430" s="63"/>
      <c r="G430" s="54"/>
    </row>
    <row r="431" spans="1:7" ht="13.5" customHeight="1">
      <c r="A431" s="129">
        <f t="shared" si="16"/>
      </c>
      <c r="B431" s="129" t="s">
        <v>2286</v>
      </c>
      <c r="C431" s="312">
        <f t="shared" si="17"/>
        <v>0</v>
      </c>
      <c r="D431" s="129">
        <v>20162017</v>
      </c>
      <c r="E431" s="315">
        <f>'General Fund Disbursements'!F387</f>
        <v>0</v>
      </c>
      <c r="F431" s="63"/>
      <c r="G431" s="54"/>
    </row>
    <row r="432" spans="1:7" ht="13.5" customHeight="1">
      <c r="A432" s="129">
        <f t="shared" si="16"/>
      </c>
      <c r="B432" s="129" t="s">
        <v>2287</v>
      </c>
      <c r="C432" s="312">
        <f t="shared" si="17"/>
        <v>0</v>
      </c>
      <c r="D432" s="129">
        <v>20162017</v>
      </c>
      <c r="E432" s="315">
        <f>'General Fund Disbursements'!F388</f>
        <v>0</v>
      </c>
      <c r="F432" s="63"/>
      <c r="G432" s="54"/>
    </row>
    <row r="433" spans="1:7" ht="13.5" customHeight="1">
      <c r="A433" s="129">
        <f t="shared" si="16"/>
      </c>
      <c r="B433" s="129" t="s">
        <v>1012</v>
      </c>
      <c r="C433" s="312">
        <f t="shared" si="17"/>
        <v>0</v>
      </c>
      <c r="D433" s="129">
        <v>20162017</v>
      </c>
      <c r="E433" s="315">
        <f>'General Fund Disbursements'!F389</f>
        <v>0</v>
      </c>
      <c r="F433" s="63"/>
      <c r="G433" s="54"/>
    </row>
    <row r="434" spans="1:7" ht="13.5" customHeight="1">
      <c r="A434" s="129">
        <f t="shared" si="16"/>
      </c>
      <c r="B434" s="129" t="s">
        <v>1011</v>
      </c>
      <c r="C434" s="312">
        <f t="shared" si="17"/>
        <v>0</v>
      </c>
      <c r="D434" s="129">
        <v>20162017</v>
      </c>
      <c r="E434" s="315">
        <f>'General Fund Disbursements'!F390</f>
        <v>0</v>
      </c>
      <c r="F434" s="63"/>
      <c r="G434" s="54"/>
    </row>
    <row r="435" spans="1:7" ht="13.5" customHeight="1">
      <c r="A435" s="129">
        <f t="shared" si="16"/>
      </c>
      <c r="B435" s="129" t="s">
        <v>1010</v>
      </c>
      <c r="C435" s="312">
        <f t="shared" si="17"/>
        <v>0</v>
      </c>
      <c r="D435" s="129">
        <v>20162017</v>
      </c>
      <c r="E435" s="315">
        <f>'General Fund Disbursements'!F391</f>
        <v>0</v>
      </c>
      <c r="F435" s="63"/>
      <c r="G435" s="54"/>
    </row>
    <row r="436" spans="1:7" ht="13.5" customHeight="1">
      <c r="A436" s="129">
        <f t="shared" si="16"/>
      </c>
      <c r="B436" s="129" t="s">
        <v>1009</v>
      </c>
      <c r="C436" s="312">
        <f>IF(ISNUMBER(E436),E436,0)</f>
        <v>0</v>
      </c>
      <c r="D436" s="129">
        <v>20162017</v>
      </c>
      <c r="E436" s="315">
        <f>'General Fund Disbursements'!F392</f>
        <v>0</v>
      </c>
      <c r="F436" s="63"/>
      <c r="G436" s="54"/>
    </row>
    <row r="437" spans="1:7" ht="13.5" customHeight="1">
      <c r="A437" s="129">
        <f t="shared" si="16"/>
      </c>
      <c r="B437" s="129" t="s">
        <v>1008</v>
      </c>
      <c r="C437" s="312">
        <f>IF(ISNUMBER(E437),E437,0)</f>
        <v>0</v>
      </c>
      <c r="D437" s="129">
        <v>20162017</v>
      </c>
      <c r="E437" s="315">
        <f>'General Fund Disbursements'!F393</f>
        <v>0</v>
      </c>
      <c r="F437" s="63"/>
      <c r="G437" s="54"/>
    </row>
    <row r="438" spans="1:7" ht="13.5" customHeight="1">
      <c r="A438" s="129">
        <f t="shared" si="16"/>
      </c>
      <c r="B438" s="129" t="s">
        <v>1007</v>
      </c>
      <c r="C438" s="312">
        <f t="shared" si="17"/>
        <v>0</v>
      </c>
      <c r="D438" s="129">
        <v>20162017</v>
      </c>
      <c r="E438" s="315">
        <f>'General Fund Disbursements'!F394</f>
        <v>0</v>
      </c>
      <c r="F438" s="63"/>
      <c r="G438" s="54"/>
    </row>
    <row r="439" spans="1:7" ht="13.5" customHeight="1">
      <c r="A439" s="129">
        <f t="shared" si="16"/>
      </c>
      <c r="B439" s="129" t="s">
        <v>1006</v>
      </c>
      <c r="C439" s="312">
        <f t="shared" si="17"/>
        <v>0</v>
      </c>
      <c r="D439" s="129">
        <v>20162017</v>
      </c>
      <c r="E439" s="315">
        <f>'General Fund Disbursements'!F398</f>
        <v>0</v>
      </c>
      <c r="F439" s="63"/>
      <c r="G439" s="54"/>
    </row>
    <row r="440" spans="1:7" ht="13.5" customHeight="1">
      <c r="A440" s="129">
        <f t="shared" si="16"/>
      </c>
      <c r="B440" s="129" t="s">
        <v>1431</v>
      </c>
      <c r="C440" s="312">
        <f t="shared" si="17"/>
        <v>0</v>
      </c>
      <c r="D440" s="129">
        <v>20162017</v>
      </c>
      <c r="E440" s="315">
        <f>'General Fund Disbursements'!F399</f>
        <v>0</v>
      </c>
      <c r="F440" s="63"/>
      <c r="G440" s="54"/>
    </row>
    <row r="441" spans="1:7" ht="13.5" customHeight="1">
      <c r="A441" s="129">
        <f t="shared" si="16"/>
      </c>
      <c r="B441" s="129" t="s">
        <v>1005</v>
      </c>
      <c r="C441" s="312">
        <f t="shared" si="17"/>
        <v>0</v>
      </c>
      <c r="D441" s="129">
        <v>20162017</v>
      </c>
      <c r="E441" s="315">
        <f>'General Fund Disbursements'!F400</f>
        <v>0</v>
      </c>
      <c r="F441" s="63"/>
      <c r="G441" s="54"/>
    </row>
    <row r="442" spans="1:7" ht="13.5" customHeight="1">
      <c r="A442" s="129">
        <f t="shared" si="16"/>
      </c>
      <c r="B442" s="129" t="s">
        <v>1004</v>
      </c>
      <c r="C442" s="312">
        <f t="shared" si="17"/>
        <v>0</v>
      </c>
      <c r="D442" s="129">
        <v>20162017</v>
      </c>
      <c r="E442" s="315">
        <f>'General Fund Disbursements'!F401</f>
        <v>0</v>
      </c>
      <c r="F442" s="63"/>
      <c r="G442" s="54"/>
    </row>
    <row r="443" spans="1:7" ht="13.5" customHeight="1">
      <c r="A443" s="129">
        <f t="shared" si="16"/>
      </c>
      <c r="B443" s="129" t="s">
        <v>1257</v>
      </c>
      <c r="C443" s="312">
        <f t="shared" si="17"/>
        <v>0</v>
      </c>
      <c r="D443" s="129">
        <v>20162017</v>
      </c>
      <c r="E443" s="315">
        <f>'General Fund Disbursements'!F402</f>
        <v>0</v>
      </c>
      <c r="F443" s="63"/>
      <c r="G443" s="54"/>
    </row>
    <row r="444" spans="1:7" ht="13.5" customHeight="1">
      <c r="A444" s="129">
        <f t="shared" si="16"/>
      </c>
      <c r="B444" s="129" t="s">
        <v>2288</v>
      </c>
      <c r="C444" s="312">
        <f t="shared" si="17"/>
        <v>0</v>
      </c>
      <c r="D444" s="129">
        <v>20162017</v>
      </c>
      <c r="E444" s="315">
        <f>'General Fund Disbursements'!F403</f>
        <v>0</v>
      </c>
      <c r="F444" s="63"/>
      <c r="G444" s="54"/>
    </row>
    <row r="445" spans="1:7" ht="13.5" customHeight="1">
      <c r="A445" s="129">
        <f t="shared" si="16"/>
      </c>
      <c r="B445" s="129" t="s">
        <v>2289</v>
      </c>
      <c r="C445" s="312">
        <f t="shared" si="17"/>
        <v>0</v>
      </c>
      <c r="D445" s="129">
        <v>20162017</v>
      </c>
      <c r="E445" s="315">
        <f>'General Fund Disbursements'!F404</f>
        <v>0</v>
      </c>
      <c r="F445" s="63"/>
      <c r="G445" s="54"/>
    </row>
    <row r="446" spans="1:7" ht="13.5" customHeight="1">
      <c r="A446" s="129">
        <f t="shared" si="16"/>
      </c>
      <c r="B446" s="129" t="s">
        <v>1003</v>
      </c>
      <c r="C446" s="312">
        <f t="shared" si="17"/>
        <v>0</v>
      </c>
      <c r="D446" s="129">
        <v>20162017</v>
      </c>
      <c r="E446" s="315">
        <f>'General Fund Disbursements'!F405</f>
        <v>0</v>
      </c>
      <c r="F446" s="63"/>
      <c r="G446" s="54"/>
    </row>
    <row r="447" spans="1:6" ht="13.5" customHeight="1">
      <c r="A447" s="129">
        <f t="shared" si="16"/>
      </c>
      <c r="B447" s="129" t="s">
        <v>1798</v>
      </c>
      <c r="C447" s="312">
        <f t="shared" si="17"/>
        <v>0</v>
      </c>
      <c r="D447" s="129">
        <v>20162017</v>
      </c>
      <c r="E447" s="315">
        <f>'General Fund Disbursements'!F406</f>
        <v>0</v>
      </c>
      <c r="F447" s="63"/>
    </row>
    <row r="448" spans="1:6" ht="13.5" customHeight="1">
      <c r="A448" s="129">
        <f t="shared" si="16"/>
      </c>
      <c r="B448" s="129" t="s">
        <v>1002</v>
      </c>
      <c r="C448" s="312">
        <f t="shared" si="17"/>
        <v>0</v>
      </c>
      <c r="D448" s="129">
        <v>20162017</v>
      </c>
      <c r="E448" s="315">
        <f>'General Fund Disbursements'!F407</f>
        <v>0</v>
      </c>
      <c r="F448" s="63"/>
    </row>
    <row r="449" spans="1:6" ht="13.5" customHeight="1">
      <c r="A449" s="129">
        <f t="shared" si="16"/>
      </c>
      <c r="B449" s="129" t="s">
        <v>1001</v>
      </c>
      <c r="C449" s="312">
        <f t="shared" si="17"/>
        <v>0</v>
      </c>
      <c r="D449" s="129">
        <v>20162017</v>
      </c>
      <c r="E449" s="315">
        <f>'General Fund Disbursements'!F408</f>
        <v>0</v>
      </c>
      <c r="F449" s="63"/>
    </row>
    <row r="450" spans="1:6" ht="13.5" customHeight="1">
      <c r="A450" s="129">
        <f t="shared" si="16"/>
      </c>
      <c r="B450" s="129" t="s">
        <v>1000</v>
      </c>
      <c r="C450" s="312">
        <f>IF(ISNUMBER(E450),E450,0)</f>
        <v>0</v>
      </c>
      <c r="D450" s="129">
        <v>20162017</v>
      </c>
      <c r="E450" s="315">
        <f>'General Fund Disbursements'!F409</f>
        <v>0</v>
      </c>
      <c r="F450" s="63"/>
    </row>
    <row r="451" spans="1:6" ht="13.5" customHeight="1">
      <c r="A451" s="129">
        <f t="shared" si="16"/>
      </c>
      <c r="B451" s="129" t="s">
        <v>999</v>
      </c>
      <c r="C451" s="312">
        <f>IF(ISNUMBER(E451),E451,0)</f>
        <v>0</v>
      </c>
      <c r="D451" s="129">
        <v>20162017</v>
      </c>
      <c r="E451" s="315">
        <f>'General Fund Disbursements'!F410</f>
        <v>0</v>
      </c>
      <c r="F451" s="63"/>
    </row>
    <row r="452" spans="1:6" ht="13.5" customHeight="1">
      <c r="A452" s="129">
        <f t="shared" si="16"/>
      </c>
      <c r="B452" s="129" t="s">
        <v>998</v>
      </c>
      <c r="C452" s="312">
        <f t="shared" si="17"/>
        <v>0</v>
      </c>
      <c r="D452" s="129">
        <v>20162017</v>
      </c>
      <c r="E452" s="315">
        <f>'General Fund Disbursements'!F411</f>
        <v>0</v>
      </c>
      <c r="F452" s="63"/>
    </row>
    <row r="453" spans="1:6" ht="13.5" customHeight="1">
      <c r="A453" s="129">
        <f t="shared" si="16"/>
      </c>
      <c r="B453" s="129" t="s">
        <v>997</v>
      </c>
      <c r="C453" s="312">
        <f t="shared" si="17"/>
        <v>0</v>
      </c>
      <c r="D453" s="129">
        <v>20162017</v>
      </c>
      <c r="E453" s="315">
        <f>'General Fund Disbursements'!F415</f>
        <v>0</v>
      </c>
      <c r="F453" s="63"/>
    </row>
    <row r="454" spans="1:6" ht="13.5" customHeight="1">
      <c r="A454" s="129">
        <f t="shared" si="16"/>
      </c>
      <c r="B454" s="129" t="s">
        <v>996</v>
      </c>
      <c r="C454" s="312">
        <f t="shared" si="17"/>
        <v>0</v>
      </c>
      <c r="D454" s="129">
        <v>20162017</v>
      </c>
      <c r="E454" s="315">
        <f>'General Fund Disbursements'!F416</f>
        <v>0</v>
      </c>
      <c r="F454" s="63"/>
    </row>
    <row r="455" spans="1:6" ht="13.5" customHeight="1">
      <c r="A455" s="129">
        <f aca="true" t="shared" si="18" ref="A455:A518">IF($G$1=0,"",$G$1)</f>
      </c>
      <c r="B455" s="129" t="s">
        <v>995</v>
      </c>
      <c r="C455" s="312">
        <f t="shared" si="17"/>
        <v>0</v>
      </c>
      <c r="D455" s="129">
        <v>20162017</v>
      </c>
      <c r="E455" s="315">
        <f>'General Fund Disbursements'!F417</f>
        <v>0</v>
      </c>
      <c r="F455" s="63"/>
    </row>
    <row r="456" spans="1:6" ht="13.5" customHeight="1">
      <c r="A456" s="129">
        <f t="shared" si="18"/>
      </c>
      <c r="B456" s="129" t="s">
        <v>1258</v>
      </c>
      <c r="C456" s="312">
        <f t="shared" si="17"/>
        <v>0</v>
      </c>
      <c r="D456" s="129">
        <v>20162017</v>
      </c>
      <c r="E456" s="315">
        <f>'General Fund Disbursements'!F418</f>
        <v>0</v>
      </c>
      <c r="F456" s="63"/>
    </row>
    <row r="457" spans="1:6" ht="13.5" customHeight="1">
      <c r="A457" s="129">
        <f t="shared" si="18"/>
      </c>
      <c r="B457" s="129" t="s">
        <v>2290</v>
      </c>
      <c r="C457" s="312">
        <f t="shared" si="17"/>
        <v>0</v>
      </c>
      <c r="D457" s="129">
        <v>20162017</v>
      </c>
      <c r="E457" s="315">
        <f>'General Fund Disbursements'!F419</f>
        <v>0</v>
      </c>
      <c r="F457" s="63"/>
    </row>
    <row r="458" spans="1:6" ht="13.5" customHeight="1">
      <c r="A458" s="129">
        <f t="shared" si="18"/>
      </c>
      <c r="B458" s="129" t="s">
        <v>2291</v>
      </c>
      <c r="C458" s="312">
        <f t="shared" si="17"/>
        <v>0</v>
      </c>
      <c r="D458" s="129">
        <v>20162017</v>
      </c>
      <c r="E458" s="315">
        <f>'General Fund Disbursements'!F420</f>
        <v>0</v>
      </c>
      <c r="F458" s="63"/>
    </row>
    <row r="459" spans="1:6" ht="13.5" customHeight="1">
      <c r="A459" s="129">
        <f t="shared" si="18"/>
      </c>
      <c r="B459" s="129" t="s">
        <v>994</v>
      </c>
      <c r="C459" s="312">
        <f t="shared" si="17"/>
        <v>0</v>
      </c>
      <c r="D459" s="129">
        <v>20162017</v>
      </c>
      <c r="E459" s="315">
        <f>'General Fund Disbursements'!F421</f>
        <v>0</v>
      </c>
      <c r="F459" s="63"/>
    </row>
    <row r="460" spans="1:6" ht="13.5" customHeight="1">
      <c r="A460" s="129">
        <f t="shared" si="18"/>
      </c>
      <c r="B460" s="129" t="s">
        <v>993</v>
      </c>
      <c r="C460" s="312">
        <f t="shared" si="17"/>
        <v>0</v>
      </c>
      <c r="D460" s="129">
        <v>20162017</v>
      </c>
      <c r="E460" s="315">
        <f>'General Fund Disbursements'!F422</f>
        <v>0</v>
      </c>
      <c r="F460" s="63"/>
    </row>
    <row r="461" spans="1:6" ht="13.5" customHeight="1">
      <c r="A461" s="129">
        <f t="shared" si="18"/>
      </c>
      <c r="B461" s="129" t="s">
        <v>992</v>
      </c>
      <c r="C461" s="312">
        <f t="shared" si="17"/>
        <v>0</v>
      </c>
      <c r="D461" s="129">
        <v>20162017</v>
      </c>
      <c r="E461" s="315">
        <f>'General Fund Disbursements'!F423</f>
        <v>0</v>
      </c>
      <c r="F461" s="63"/>
    </row>
    <row r="462" spans="1:6" ht="13.5" customHeight="1">
      <c r="A462" s="129">
        <f t="shared" si="18"/>
      </c>
      <c r="B462" s="129" t="s">
        <v>991</v>
      </c>
      <c r="C462" s="312">
        <f t="shared" si="17"/>
        <v>0</v>
      </c>
      <c r="D462" s="129">
        <v>20162017</v>
      </c>
      <c r="E462" s="315">
        <f>'General Fund Disbursements'!F424</f>
        <v>0</v>
      </c>
      <c r="F462" s="63"/>
    </row>
    <row r="463" spans="1:6" ht="13.5" customHeight="1">
      <c r="A463" s="129">
        <f t="shared" si="18"/>
      </c>
      <c r="B463" s="129" t="s">
        <v>990</v>
      </c>
      <c r="C463" s="312">
        <f>IF(ISNUMBER(E463),E463,0)</f>
        <v>0</v>
      </c>
      <c r="D463" s="129">
        <v>20162017</v>
      </c>
      <c r="E463" s="315">
        <f>'General Fund Disbursements'!F425</f>
        <v>0</v>
      </c>
      <c r="F463" s="63"/>
    </row>
    <row r="464" spans="1:6" ht="13.5" customHeight="1">
      <c r="A464" s="129">
        <f t="shared" si="18"/>
      </c>
      <c r="B464" s="129" t="s">
        <v>989</v>
      </c>
      <c r="C464" s="312">
        <f>IF(ISNUMBER(E464),E464,0)</f>
        <v>0</v>
      </c>
      <c r="D464" s="129">
        <v>20162017</v>
      </c>
      <c r="E464" s="315">
        <f>'General Fund Disbursements'!F426</f>
        <v>0</v>
      </c>
      <c r="F464" s="63"/>
    </row>
    <row r="465" spans="1:6" ht="13.5" customHeight="1">
      <c r="A465" s="129">
        <f t="shared" si="18"/>
      </c>
      <c r="B465" s="77" t="s">
        <v>988</v>
      </c>
      <c r="C465" s="312">
        <f t="shared" si="17"/>
        <v>0</v>
      </c>
      <c r="D465" s="129">
        <v>20162017</v>
      </c>
      <c r="E465" s="315">
        <f>'General Fund Disbursements'!F430</f>
        <v>0</v>
      </c>
      <c r="F465" s="63"/>
    </row>
    <row r="466" spans="1:6" ht="13.5" customHeight="1">
      <c r="A466" s="129">
        <f t="shared" si="18"/>
      </c>
      <c r="B466" s="320" t="s">
        <v>987</v>
      </c>
      <c r="C466" s="312">
        <f>IF(ISNUMBER(E466),E466,0)</f>
        <v>0</v>
      </c>
      <c r="D466" s="129">
        <v>20162017</v>
      </c>
      <c r="E466" s="315">
        <f>'General Fund Disbursements'!F431</f>
        <v>0</v>
      </c>
      <c r="F466" s="63"/>
    </row>
    <row r="467" spans="1:6" ht="13.5" customHeight="1">
      <c r="A467" s="129">
        <f t="shared" si="18"/>
      </c>
      <c r="B467" s="320" t="s">
        <v>986</v>
      </c>
      <c r="C467" s="312">
        <f t="shared" si="17"/>
        <v>0</v>
      </c>
      <c r="D467" s="129">
        <v>20162017</v>
      </c>
      <c r="E467" s="315">
        <f>'General Fund Disbursements'!F432</f>
        <v>0</v>
      </c>
      <c r="F467" s="63"/>
    </row>
    <row r="468" spans="1:6" ht="13.5" customHeight="1">
      <c r="A468" s="129">
        <f t="shared" si="18"/>
      </c>
      <c r="B468" s="320" t="s">
        <v>1259</v>
      </c>
      <c r="C468" s="312">
        <f t="shared" si="17"/>
        <v>0</v>
      </c>
      <c r="D468" s="129">
        <v>20162017</v>
      </c>
      <c r="E468" s="315">
        <f>'General Fund Disbursements'!F433</f>
        <v>0</v>
      </c>
      <c r="F468" s="63"/>
    </row>
    <row r="469" spans="1:6" ht="13.5" customHeight="1">
      <c r="A469" s="129">
        <f t="shared" si="18"/>
      </c>
      <c r="B469" s="77" t="s">
        <v>2292</v>
      </c>
      <c r="C469" s="312">
        <f t="shared" si="17"/>
        <v>0</v>
      </c>
      <c r="D469" s="129">
        <v>20162017</v>
      </c>
      <c r="E469" s="315">
        <f>'General Fund Disbursements'!F434</f>
        <v>0</v>
      </c>
      <c r="F469" s="63"/>
    </row>
    <row r="470" spans="1:6" ht="13.5" customHeight="1">
      <c r="A470" s="129">
        <f t="shared" si="18"/>
      </c>
      <c r="B470" s="77" t="s">
        <v>2293</v>
      </c>
      <c r="C470" s="312">
        <f t="shared" si="17"/>
        <v>0</v>
      </c>
      <c r="D470" s="129">
        <v>20162017</v>
      </c>
      <c r="E470" s="315">
        <f>'General Fund Disbursements'!F435</f>
        <v>0</v>
      </c>
      <c r="F470" s="63"/>
    </row>
    <row r="471" spans="1:6" ht="13.5" customHeight="1">
      <c r="A471" s="129">
        <f t="shared" si="18"/>
      </c>
      <c r="B471" s="140" t="s">
        <v>985</v>
      </c>
      <c r="C471" s="312">
        <f t="shared" si="17"/>
        <v>0</v>
      </c>
      <c r="D471" s="129">
        <v>20162017</v>
      </c>
      <c r="E471" s="315">
        <f>'General Fund Disbursements'!F436</f>
        <v>0</v>
      </c>
      <c r="F471" s="63"/>
    </row>
    <row r="472" spans="1:6" ht="13.5" customHeight="1">
      <c r="A472" s="129">
        <f t="shared" si="18"/>
      </c>
      <c r="B472" s="140" t="s">
        <v>984</v>
      </c>
      <c r="C472" s="312">
        <f t="shared" si="17"/>
        <v>0</v>
      </c>
      <c r="D472" s="129">
        <v>20162017</v>
      </c>
      <c r="E472" s="315">
        <f>'General Fund Disbursements'!F437</f>
        <v>0</v>
      </c>
      <c r="F472" s="63"/>
    </row>
    <row r="473" spans="1:6" ht="13.5" customHeight="1">
      <c r="A473" s="129">
        <f t="shared" si="18"/>
      </c>
      <c r="B473" s="140" t="s">
        <v>983</v>
      </c>
      <c r="C473" s="312">
        <f t="shared" si="17"/>
        <v>0</v>
      </c>
      <c r="D473" s="129">
        <v>20162017</v>
      </c>
      <c r="E473" s="315">
        <f>'General Fund Disbursements'!F438</f>
        <v>0</v>
      </c>
      <c r="F473" s="63"/>
    </row>
    <row r="474" spans="1:6" ht="13.5" customHeight="1">
      <c r="A474" s="129">
        <f t="shared" si="18"/>
      </c>
      <c r="B474" s="140" t="s">
        <v>982</v>
      </c>
      <c r="C474" s="312">
        <f t="shared" si="17"/>
        <v>0</v>
      </c>
      <c r="D474" s="129">
        <v>20162017</v>
      </c>
      <c r="E474" s="315">
        <f>'General Fund Disbursements'!F439</f>
        <v>0</v>
      </c>
      <c r="F474" s="63"/>
    </row>
    <row r="475" spans="1:6" ht="13.5" customHeight="1">
      <c r="A475" s="129">
        <f t="shared" si="18"/>
      </c>
      <c r="B475" s="129" t="s">
        <v>981</v>
      </c>
      <c r="C475" s="312">
        <f t="shared" si="17"/>
        <v>0</v>
      </c>
      <c r="D475" s="129">
        <v>20162017</v>
      </c>
      <c r="E475" s="315">
        <f>'General Fund Disbursements'!F440</f>
        <v>0</v>
      </c>
      <c r="F475" s="63"/>
    </row>
    <row r="476" spans="1:6" ht="13.5" customHeight="1">
      <c r="A476" s="129">
        <f t="shared" si="18"/>
      </c>
      <c r="B476" s="129" t="s">
        <v>980</v>
      </c>
      <c r="C476" s="312">
        <f>IF(ISNUMBER(E476),E476,0)</f>
        <v>0</v>
      </c>
      <c r="D476" s="129">
        <v>20162017</v>
      </c>
      <c r="E476" s="315">
        <f>'General Fund Disbursements'!F441</f>
        <v>0</v>
      </c>
      <c r="F476" s="63"/>
    </row>
    <row r="477" spans="1:6" ht="13.5" customHeight="1">
      <c r="A477" s="129">
        <f t="shared" si="18"/>
      </c>
      <c r="B477" s="129" t="s">
        <v>979</v>
      </c>
      <c r="C477" s="312">
        <f>IF(ISNUMBER(E477),E477,0)</f>
        <v>0</v>
      </c>
      <c r="D477" s="129">
        <v>20162017</v>
      </c>
      <c r="E477" s="315">
        <f>'General Fund Disbursements'!F445</f>
        <v>0</v>
      </c>
      <c r="F477" s="63"/>
    </row>
    <row r="478" spans="1:6" ht="13.5" customHeight="1">
      <c r="A478" s="129">
        <f t="shared" si="18"/>
      </c>
      <c r="B478" s="129" t="s">
        <v>978</v>
      </c>
      <c r="C478" s="312">
        <f t="shared" si="17"/>
        <v>0</v>
      </c>
      <c r="D478" s="129">
        <v>20162017</v>
      </c>
      <c r="E478" s="315">
        <f>'General Fund Disbursements'!F446</f>
        <v>0</v>
      </c>
      <c r="F478" s="63"/>
    </row>
    <row r="479" spans="1:6" ht="13.5" customHeight="1">
      <c r="A479" s="129">
        <f t="shared" si="18"/>
      </c>
      <c r="B479" s="129" t="s">
        <v>977</v>
      </c>
      <c r="C479" s="312">
        <f t="shared" si="17"/>
        <v>0</v>
      </c>
      <c r="D479" s="129">
        <v>20162017</v>
      </c>
      <c r="E479" s="315">
        <f>'General Fund Disbursements'!F447</f>
        <v>0</v>
      </c>
      <c r="F479" s="63"/>
    </row>
    <row r="480" spans="1:6" ht="13.5" customHeight="1">
      <c r="A480" s="129">
        <f t="shared" si="18"/>
      </c>
      <c r="B480" s="11" t="s">
        <v>1260</v>
      </c>
      <c r="C480" s="312">
        <f t="shared" si="17"/>
        <v>0</v>
      </c>
      <c r="D480" s="129">
        <v>20162017</v>
      </c>
      <c r="E480" s="315">
        <f>'General Fund Disbursements'!F448</f>
        <v>0</v>
      </c>
      <c r="F480" s="63"/>
    </row>
    <row r="481" spans="1:6" ht="13.5" customHeight="1">
      <c r="A481" s="129">
        <f t="shared" si="18"/>
      </c>
      <c r="B481" s="321" t="s">
        <v>2294</v>
      </c>
      <c r="C481" s="312">
        <f t="shared" si="17"/>
        <v>0</v>
      </c>
      <c r="D481" s="129">
        <v>20162017</v>
      </c>
      <c r="E481" s="315">
        <f>'General Fund Disbursements'!F449</f>
        <v>0</v>
      </c>
      <c r="F481" s="63"/>
    </row>
    <row r="482" spans="1:6" ht="13.5" customHeight="1">
      <c r="A482" s="129">
        <f t="shared" si="18"/>
      </c>
      <c r="B482" s="321" t="s">
        <v>2295</v>
      </c>
      <c r="C482" s="312">
        <f t="shared" si="17"/>
        <v>0</v>
      </c>
      <c r="D482" s="129">
        <v>20162017</v>
      </c>
      <c r="E482" s="315">
        <f>'General Fund Disbursements'!F450</f>
        <v>0</v>
      </c>
      <c r="F482" s="63"/>
    </row>
    <row r="483" spans="1:6" ht="13.5" customHeight="1">
      <c r="A483" s="129">
        <f t="shared" si="18"/>
      </c>
      <c r="B483" s="140" t="s">
        <v>976</v>
      </c>
      <c r="C483" s="312">
        <f t="shared" si="17"/>
        <v>0</v>
      </c>
      <c r="D483" s="129">
        <v>20162017</v>
      </c>
      <c r="E483" s="315">
        <f>'General Fund Disbursements'!F451</f>
        <v>0</v>
      </c>
      <c r="F483" s="63"/>
    </row>
    <row r="484" spans="1:6" ht="13.5" customHeight="1">
      <c r="A484" s="129">
        <f t="shared" si="18"/>
      </c>
      <c r="B484" s="140" t="s">
        <v>975</v>
      </c>
      <c r="C484" s="312">
        <f>IF(ISNUMBER(E484),E484,0)</f>
        <v>0</v>
      </c>
      <c r="D484" s="129">
        <v>20162017</v>
      </c>
      <c r="E484" s="315">
        <f>'General Fund Disbursements'!F452</f>
        <v>0</v>
      </c>
      <c r="F484" s="63"/>
    </row>
    <row r="485" spans="1:6" ht="13.5" customHeight="1">
      <c r="A485" s="129">
        <f t="shared" si="18"/>
      </c>
      <c r="B485" s="263" t="s">
        <v>974</v>
      </c>
      <c r="C485" s="312">
        <f t="shared" si="17"/>
        <v>0</v>
      </c>
      <c r="D485" s="129">
        <v>20162017</v>
      </c>
      <c r="E485" s="315">
        <f>'General Fund Disbursements'!F453</f>
        <v>0</v>
      </c>
      <c r="F485" s="63"/>
    </row>
    <row r="486" spans="1:6" ht="13.5" customHeight="1">
      <c r="A486" s="129">
        <f t="shared" si="18"/>
      </c>
      <c r="B486" s="263" t="s">
        <v>973</v>
      </c>
      <c r="C486" s="312">
        <f t="shared" si="17"/>
        <v>0</v>
      </c>
      <c r="D486" s="129">
        <v>20162017</v>
      </c>
      <c r="E486" s="315">
        <f>'General Fund Disbursements'!F454</f>
        <v>0</v>
      </c>
      <c r="F486" s="63"/>
    </row>
    <row r="487" spans="1:6" ht="13.5" customHeight="1">
      <c r="A487" s="129">
        <f t="shared" si="18"/>
      </c>
      <c r="B487" s="263" t="s">
        <v>972</v>
      </c>
      <c r="C487" s="312">
        <f t="shared" si="17"/>
        <v>0</v>
      </c>
      <c r="D487" s="129">
        <v>20162017</v>
      </c>
      <c r="E487" s="315">
        <f>'General Fund Disbursements'!F455</f>
        <v>0</v>
      </c>
      <c r="F487" s="63"/>
    </row>
    <row r="488" spans="1:6" ht="13.5" customHeight="1">
      <c r="A488" s="129">
        <f t="shared" si="18"/>
      </c>
      <c r="B488" s="129" t="s">
        <v>971</v>
      </c>
      <c r="C488" s="312">
        <f>IF(ISNUMBER(E488),E488,0)</f>
        <v>0</v>
      </c>
      <c r="D488" s="129">
        <v>20162017</v>
      </c>
      <c r="E488" s="315">
        <f>'General Fund Disbursements'!F456</f>
        <v>0</v>
      </c>
      <c r="F488" s="63"/>
    </row>
    <row r="489" spans="1:6" ht="13.5" customHeight="1">
      <c r="A489" s="129">
        <f t="shared" si="18"/>
      </c>
      <c r="B489" s="129" t="s">
        <v>970</v>
      </c>
      <c r="C489" s="312">
        <f>IF(ISNUMBER(E489),E489,0)</f>
        <v>0</v>
      </c>
      <c r="D489" s="129">
        <v>20162017</v>
      </c>
      <c r="E489" s="315">
        <f>'General Fund Disbursements'!F457</f>
        <v>0</v>
      </c>
      <c r="F489" s="63"/>
    </row>
    <row r="490" spans="1:6" ht="13.5" customHeight="1">
      <c r="A490" s="129">
        <f t="shared" si="18"/>
      </c>
      <c r="B490" s="129" t="s">
        <v>969</v>
      </c>
      <c r="C490" s="312">
        <f aca="true" t="shared" si="19" ref="C490:C552">IF(ISNUMBER(E490),E490,0)</f>
        <v>0</v>
      </c>
      <c r="D490" s="129">
        <v>20162017</v>
      </c>
      <c r="E490" s="315">
        <f>'General Fund Disbursements'!F458</f>
        <v>0</v>
      </c>
      <c r="F490" s="63"/>
    </row>
    <row r="491" spans="1:6" ht="13.5" customHeight="1">
      <c r="A491" s="129">
        <f t="shared" si="18"/>
      </c>
      <c r="B491" s="129" t="s">
        <v>1432</v>
      </c>
      <c r="C491" s="312">
        <f t="shared" si="19"/>
        <v>0</v>
      </c>
      <c r="D491" s="129">
        <v>20162017</v>
      </c>
      <c r="E491" s="315">
        <f>'General Fund Disbursements'!F462</f>
        <v>0</v>
      </c>
      <c r="F491" s="63"/>
    </row>
    <row r="492" spans="1:6" ht="13.5" customHeight="1">
      <c r="A492" s="129">
        <f t="shared" si="18"/>
      </c>
      <c r="B492" s="129" t="s">
        <v>1433</v>
      </c>
      <c r="C492" s="312">
        <f t="shared" si="19"/>
        <v>0</v>
      </c>
      <c r="D492" s="129">
        <v>20162017</v>
      </c>
      <c r="E492" s="315">
        <f>'General Fund Disbursements'!F463</f>
        <v>0</v>
      </c>
      <c r="F492" s="63"/>
    </row>
    <row r="493" spans="1:6" ht="13.5" customHeight="1">
      <c r="A493" s="129">
        <f t="shared" si="18"/>
      </c>
      <c r="B493" s="129" t="s">
        <v>1434</v>
      </c>
      <c r="C493" s="312">
        <f t="shared" si="19"/>
        <v>0</v>
      </c>
      <c r="D493" s="129">
        <v>20162017</v>
      </c>
      <c r="E493" s="315">
        <f>'General Fund Disbursements'!F464</f>
        <v>0</v>
      </c>
      <c r="F493" s="63"/>
    </row>
    <row r="494" spans="1:6" ht="13.5" customHeight="1">
      <c r="A494" s="129">
        <f t="shared" si="18"/>
      </c>
      <c r="B494" s="197" t="s">
        <v>1435</v>
      </c>
      <c r="C494" s="312">
        <f t="shared" si="19"/>
        <v>0</v>
      </c>
      <c r="D494" s="129">
        <v>20162017</v>
      </c>
      <c r="E494" s="315">
        <f>'General Fund Disbursements'!F465</f>
        <v>0</v>
      </c>
      <c r="F494" s="63"/>
    </row>
    <row r="495" spans="1:6" ht="13.5" customHeight="1">
      <c r="A495" s="129">
        <f t="shared" si="18"/>
      </c>
      <c r="B495" s="283" t="s">
        <v>2296</v>
      </c>
      <c r="C495" s="312">
        <f t="shared" si="19"/>
        <v>0</v>
      </c>
      <c r="D495" s="129">
        <v>20162017</v>
      </c>
      <c r="E495" s="315">
        <f>'General Fund Disbursements'!F466</f>
        <v>0</v>
      </c>
      <c r="F495" s="63"/>
    </row>
    <row r="496" spans="1:6" ht="13.5" customHeight="1">
      <c r="A496" s="129">
        <f t="shared" si="18"/>
      </c>
      <c r="B496" s="283" t="s">
        <v>2297</v>
      </c>
      <c r="C496" s="312">
        <f t="shared" si="19"/>
        <v>0</v>
      </c>
      <c r="D496" s="129">
        <v>20162017</v>
      </c>
      <c r="E496" s="315">
        <f>'General Fund Disbursements'!F467</f>
        <v>0</v>
      </c>
      <c r="F496" s="63"/>
    </row>
    <row r="497" spans="1:6" ht="13.5" customHeight="1">
      <c r="A497" s="129">
        <f t="shared" si="18"/>
      </c>
      <c r="B497" s="140" t="s">
        <v>1436</v>
      </c>
      <c r="C497" s="312">
        <f t="shared" si="19"/>
        <v>0</v>
      </c>
      <c r="D497" s="129">
        <v>20162017</v>
      </c>
      <c r="E497" s="315">
        <f>'General Fund Disbursements'!F468</f>
        <v>0</v>
      </c>
      <c r="F497" s="63"/>
    </row>
    <row r="498" spans="1:6" ht="13.5" customHeight="1">
      <c r="A498" s="129">
        <f t="shared" si="18"/>
      </c>
      <c r="B498" s="129" t="s">
        <v>1437</v>
      </c>
      <c r="C498" s="312">
        <f t="shared" si="19"/>
        <v>0</v>
      </c>
      <c r="D498" s="129">
        <v>20162017</v>
      </c>
      <c r="E498" s="315">
        <f>'General Fund Disbursements'!F469</f>
        <v>0</v>
      </c>
      <c r="F498" s="63"/>
    </row>
    <row r="499" spans="1:6" ht="13.5" customHeight="1">
      <c r="A499" s="129">
        <f t="shared" si="18"/>
      </c>
      <c r="B499" s="129" t="s">
        <v>1438</v>
      </c>
      <c r="C499" s="312">
        <f t="shared" si="19"/>
        <v>0</v>
      </c>
      <c r="D499" s="129">
        <v>20162017</v>
      </c>
      <c r="E499" s="315">
        <f>'General Fund Disbursements'!F470</f>
        <v>0</v>
      </c>
      <c r="F499" s="63"/>
    </row>
    <row r="500" spans="1:6" ht="13.5" customHeight="1">
      <c r="A500" s="129">
        <f t="shared" si="18"/>
      </c>
      <c r="B500" s="129" t="s">
        <v>1439</v>
      </c>
      <c r="C500" s="312">
        <f>IF(ISNUMBER(E500),E500,0)</f>
        <v>0</v>
      </c>
      <c r="D500" s="129">
        <v>20162017</v>
      </c>
      <c r="E500" s="315">
        <f>'General Fund Disbursements'!F471</f>
        <v>0</v>
      </c>
      <c r="F500" s="63"/>
    </row>
    <row r="501" spans="1:6" ht="13.5" customHeight="1">
      <c r="A501" s="129">
        <f t="shared" si="18"/>
      </c>
      <c r="B501" s="129" t="s">
        <v>1440</v>
      </c>
      <c r="C501" s="312">
        <f>IF(ISNUMBER(E501),E501,0)</f>
        <v>0</v>
      </c>
      <c r="D501" s="129">
        <v>20162017</v>
      </c>
      <c r="E501" s="315">
        <f>'General Fund Disbursements'!F472</f>
        <v>0</v>
      </c>
      <c r="F501" s="63"/>
    </row>
    <row r="502" spans="1:6" ht="13.5" customHeight="1">
      <c r="A502" s="129">
        <f t="shared" si="18"/>
      </c>
      <c r="B502" s="129" t="s">
        <v>1441</v>
      </c>
      <c r="C502" s="316">
        <f t="shared" si="19"/>
        <v>0</v>
      </c>
      <c r="D502" s="129">
        <v>20162017</v>
      </c>
      <c r="E502" s="315">
        <f>'General Fund Disbursements'!F473</f>
        <v>0</v>
      </c>
      <c r="F502" s="63"/>
    </row>
    <row r="503" spans="1:6" ht="13.5" customHeight="1">
      <c r="A503" s="129">
        <f t="shared" si="18"/>
      </c>
      <c r="B503" s="129" t="s">
        <v>1442</v>
      </c>
      <c r="C503" s="316">
        <f t="shared" si="19"/>
        <v>0</v>
      </c>
      <c r="D503" s="129">
        <v>20162017</v>
      </c>
      <c r="E503" s="315">
        <f>'General Fund Disbursements'!F474</f>
        <v>0</v>
      </c>
      <c r="F503" s="63"/>
    </row>
    <row r="504" spans="1:6" ht="13.5" customHeight="1">
      <c r="A504" s="129">
        <f t="shared" si="18"/>
      </c>
      <c r="B504" s="129" t="s">
        <v>968</v>
      </c>
      <c r="C504" s="316">
        <f t="shared" si="19"/>
        <v>0</v>
      </c>
      <c r="D504" s="129">
        <v>20162017</v>
      </c>
      <c r="E504" s="317">
        <f>'General Fund Disbursements'!F478</f>
        <v>0</v>
      </c>
      <c r="F504" s="63"/>
    </row>
    <row r="505" spans="1:6" ht="13.5" customHeight="1">
      <c r="A505" s="129">
        <f t="shared" si="18"/>
      </c>
      <c r="B505" s="129" t="s">
        <v>967</v>
      </c>
      <c r="C505" s="316">
        <f t="shared" si="19"/>
        <v>0</v>
      </c>
      <c r="D505" s="129">
        <v>20162017</v>
      </c>
      <c r="E505" s="317">
        <f>'General Fund Disbursements'!F479</f>
        <v>0</v>
      </c>
      <c r="F505" s="63"/>
    </row>
    <row r="506" spans="1:6" ht="13.5" customHeight="1">
      <c r="A506" s="129">
        <f t="shared" si="18"/>
      </c>
      <c r="B506" s="197" t="s">
        <v>966</v>
      </c>
      <c r="C506" s="316">
        <f t="shared" si="19"/>
        <v>0</v>
      </c>
      <c r="D506" s="129">
        <v>20162017</v>
      </c>
      <c r="E506" s="317">
        <f>'General Fund Disbursements'!F480</f>
        <v>0</v>
      </c>
      <c r="F506" s="63"/>
    </row>
    <row r="507" spans="1:6" ht="13.5" customHeight="1">
      <c r="A507" s="129">
        <f t="shared" si="18"/>
      </c>
      <c r="B507" s="129" t="s">
        <v>1261</v>
      </c>
      <c r="C507" s="312">
        <f t="shared" si="19"/>
        <v>0</v>
      </c>
      <c r="D507" s="129">
        <v>20162017</v>
      </c>
      <c r="E507" s="317">
        <f>'General Fund Disbursements'!F481</f>
        <v>0</v>
      </c>
      <c r="F507" s="63"/>
    </row>
    <row r="508" spans="1:6" ht="13.5" customHeight="1">
      <c r="A508" s="129">
        <f t="shared" si="18"/>
      </c>
      <c r="B508" s="129" t="s">
        <v>2298</v>
      </c>
      <c r="C508" s="312">
        <f t="shared" si="19"/>
        <v>0</v>
      </c>
      <c r="D508" s="129">
        <v>20162017</v>
      </c>
      <c r="E508" s="317">
        <f>'General Fund Disbursements'!F482</f>
        <v>0</v>
      </c>
      <c r="F508" s="63"/>
    </row>
    <row r="509" spans="1:6" ht="13.5" customHeight="1">
      <c r="A509" s="129">
        <f t="shared" si="18"/>
      </c>
      <c r="B509" s="129" t="s">
        <v>2299</v>
      </c>
      <c r="C509" s="312">
        <f t="shared" si="19"/>
        <v>0</v>
      </c>
      <c r="D509" s="129">
        <v>20162017</v>
      </c>
      <c r="E509" s="317">
        <f>'General Fund Disbursements'!F483</f>
        <v>0</v>
      </c>
      <c r="F509" s="63"/>
    </row>
    <row r="510" spans="1:6" ht="13.5" customHeight="1">
      <c r="A510" s="129">
        <f t="shared" si="18"/>
      </c>
      <c r="B510" s="129" t="s">
        <v>965</v>
      </c>
      <c r="C510" s="312">
        <f t="shared" si="19"/>
        <v>0</v>
      </c>
      <c r="D510" s="129">
        <v>20162017</v>
      </c>
      <c r="E510" s="317">
        <f>'General Fund Disbursements'!F484</f>
        <v>0</v>
      </c>
      <c r="F510" s="63"/>
    </row>
    <row r="511" spans="1:6" ht="13.5" customHeight="1">
      <c r="A511" s="129">
        <f t="shared" si="18"/>
      </c>
      <c r="B511" s="129" t="s">
        <v>964</v>
      </c>
      <c r="C511" s="312">
        <f t="shared" si="19"/>
        <v>0</v>
      </c>
      <c r="D511" s="129">
        <v>20162017</v>
      </c>
      <c r="E511" s="317">
        <f>'General Fund Disbursements'!F485</f>
        <v>0</v>
      </c>
      <c r="F511" s="63"/>
    </row>
    <row r="512" spans="1:6" ht="13.5" customHeight="1">
      <c r="A512" s="129">
        <f t="shared" si="18"/>
      </c>
      <c r="B512" s="129" t="s">
        <v>963</v>
      </c>
      <c r="C512" s="312">
        <f t="shared" si="19"/>
        <v>0</v>
      </c>
      <c r="D512" s="129">
        <v>20162017</v>
      </c>
      <c r="E512" s="317">
        <f>'General Fund Disbursements'!F486</f>
        <v>0</v>
      </c>
      <c r="F512" s="63"/>
    </row>
    <row r="513" spans="1:6" ht="13.5" customHeight="1">
      <c r="A513" s="129">
        <f t="shared" si="18"/>
      </c>
      <c r="B513" s="129" t="s">
        <v>962</v>
      </c>
      <c r="C513" s="312">
        <f t="shared" si="19"/>
        <v>0</v>
      </c>
      <c r="D513" s="129">
        <v>20162017</v>
      </c>
      <c r="E513" s="317">
        <f>'General Fund Disbursements'!F487</f>
        <v>0</v>
      </c>
      <c r="F513" s="63"/>
    </row>
    <row r="514" spans="1:6" ht="13.5" customHeight="1">
      <c r="A514" s="129">
        <f t="shared" si="18"/>
      </c>
      <c r="B514" s="129" t="s">
        <v>961</v>
      </c>
      <c r="C514" s="312">
        <f>IF(ISNUMBER(E514),E514,0)</f>
        <v>0</v>
      </c>
      <c r="D514" s="129">
        <v>20162017</v>
      </c>
      <c r="E514" s="317">
        <f>'General Fund Disbursements'!F488</f>
        <v>0</v>
      </c>
      <c r="F514" s="63"/>
    </row>
    <row r="515" spans="1:6" ht="13.5" customHeight="1">
      <c r="A515" s="129">
        <f t="shared" si="18"/>
      </c>
      <c r="B515" s="129" t="s">
        <v>960</v>
      </c>
      <c r="C515" s="312">
        <f>IF(ISNUMBER(E515),E515,0)</f>
        <v>0</v>
      </c>
      <c r="D515" s="129">
        <v>20162017</v>
      </c>
      <c r="E515" s="317">
        <f>'General Fund Disbursements'!F489</f>
        <v>0</v>
      </c>
      <c r="F515" s="63"/>
    </row>
    <row r="516" spans="1:6" ht="13.5" customHeight="1">
      <c r="A516" s="129">
        <f t="shared" si="18"/>
      </c>
      <c r="B516" s="129" t="s">
        <v>959</v>
      </c>
      <c r="C516" s="312">
        <f t="shared" si="19"/>
        <v>0</v>
      </c>
      <c r="D516" s="129">
        <v>20162017</v>
      </c>
      <c r="E516" s="317">
        <f>'General Fund Disbursements'!F490</f>
        <v>0</v>
      </c>
      <c r="F516" s="63"/>
    </row>
    <row r="517" spans="1:6" ht="13.5" customHeight="1">
      <c r="A517" s="129">
        <f t="shared" si="18"/>
      </c>
      <c r="B517" s="129" t="s">
        <v>1443</v>
      </c>
      <c r="C517" s="312">
        <f t="shared" si="19"/>
        <v>0</v>
      </c>
      <c r="D517" s="129">
        <v>20162017</v>
      </c>
      <c r="E517" s="315">
        <f>'General Fund Disbursements'!F494</f>
        <v>0</v>
      </c>
      <c r="F517" s="63"/>
    </row>
    <row r="518" spans="1:6" ht="13.5" customHeight="1">
      <c r="A518" s="129">
        <f t="shared" si="18"/>
      </c>
      <c r="B518" s="129" t="s">
        <v>1444</v>
      </c>
      <c r="C518" s="312">
        <f t="shared" si="19"/>
        <v>0</v>
      </c>
      <c r="D518" s="129">
        <v>20162017</v>
      </c>
      <c r="E518" s="315">
        <f>'General Fund Disbursements'!F495</f>
        <v>0</v>
      </c>
      <c r="F518" s="63"/>
    </row>
    <row r="519" spans="1:6" ht="13.5" customHeight="1">
      <c r="A519" s="129">
        <f aca="true" t="shared" si="20" ref="A519:A582">IF($G$1=0,"",$G$1)</f>
      </c>
      <c r="B519" s="129" t="s">
        <v>1445</v>
      </c>
      <c r="C519" s="312">
        <f t="shared" si="19"/>
        <v>0</v>
      </c>
      <c r="D519" s="129">
        <v>20162017</v>
      </c>
      <c r="E519" s="315">
        <f>'General Fund Disbursements'!F496</f>
        <v>0</v>
      </c>
      <c r="F519" s="63"/>
    </row>
    <row r="520" spans="1:6" ht="13.5" customHeight="1">
      <c r="A520" s="129">
        <f t="shared" si="20"/>
      </c>
      <c r="B520" s="129" t="s">
        <v>1446</v>
      </c>
      <c r="C520" s="312">
        <f t="shared" si="19"/>
        <v>0</v>
      </c>
      <c r="D520" s="129">
        <v>20162017</v>
      </c>
      <c r="E520" s="315">
        <f>'General Fund Disbursements'!F497</f>
        <v>0</v>
      </c>
      <c r="F520" s="63"/>
    </row>
    <row r="521" spans="1:6" ht="13.5" customHeight="1">
      <c r="A521" s="129">
        <f t="shared" si="20"/>
      </c>
      <c r="B521" s="129" t="s">
        <v>2300</v>
      </c>
      <c r="C521" s="312">
        <f t="shared" si="19"/>
        <v>0</v>
      </c>
      <c r="D521" s="129">
        <v>20162017</v>
      </c>
      <c r="E521" s="315">
        <f>'General Fund Disbursements'!F498</f>
        <v>0</v>
      </c>
      <c r="F521" s="63"/>
    </row>
    <row r="522" spans="1:6" ht="13.5" customHeight="1">
      <c r="A522" s="129">
        <f t="shared" si="20"/>
      </c>
      <c r="B522" s="129" t="s">
        <v>2301</v>
      </c>
      <c r="C522" s="312">
        <f t="shared" si="19"/>
        <v>0</v>
      </c>
      <c r="D522" s="129">
        <v>20162017</v>
      </c>
      <c r="E522" s="315">
        <f>'General Fund Disbursements'!F499</f>
        <v>0</v>
      </c>
      <c r="F522" s="63"/>
    </row>
    <row r="523" spans="1:6" ht="13.5" customHeight="1">
      <c r="A523" s="129">
        <f t="shared" si="20"/>
      </c>
      <c r="B523" s="197" t="s">
        <v>1447</v>
      </c>
      <c r="C523" s="312">
        <f t="shared" si="19"/>
        <v>0</v>
      </c>
      <c r="D523" s="129">
        <v>20162017</v>
      </c>
      <c r="E523" s="315">
        <f>'General Fund Disbursements'!F500</f>
        <v>0</v>
      </c>
      <c r="F523" s="63"/>
    </row>
    <row r="524" spans="1:6" ht="13.5" customHeight="1">
      <c r="A524" s="129">
        <f t="shared" si="20"/>
      </c>
      <c r="B524" s="129" t="s">
        <v>1448</v>
      </c>
      <c r="C524" s="312">
        <f t="shared" si="19"/>
        <v>0</v>
      </c>
      <c r="D524" s="129">
        <v>20162017</v>
      </c>
      <c r="E524" s="315">
        <f>'General Fund Disbursements'!F501</f>
        <v>0</v>
      </c>
      <c r="F524" s="63"/>
    </row>
    <row r="525" spans="1:6" ht="13.5" customHeight="1">
      <c r="A525" s="129">
        <f t="shared" si="20"/>
      </c>
      <c r="B525" s="140" t="s">
        <v>1449</v>
      </c>
      <c r="C525" s="312">
        <f t="shared" si="19"/>
        <v>0</v>
      </c>
      <c r="D525" s="129">
        <v>20162017</v>
      </c>
      <c r="E525" s="315">
        <f>'General Fund Disbursements'!F502</f>
        <v>0</v>
      </c>
      <c r="F525" s="63"/>
    </row>
    <row r="526" spans="1:6" ht="13.5" customHeight="1">
      <c r="A526" s="129">
        <f t="shared" si="20"/>
      </c>
      <c r="B526" s="140" t="s">
        <v>1450</v>
      </c>
      <c r="C526" s="312">
        <f t="shared" si="19"/>
        <v>0</v>
      </c>
      <c r="D526" s="129">
        <v>20162017</v>
      </c>
      <c r="E526" s="315">
        <f>'General Fund Disbursements'!F503</f>
        <v>0</v>
      </c>
      <c r="F526" s="63"/>
    </row>
    <row r="527" spans="1:6" ht="13.5" customHeight="1">
      <c r="A527" s="129">
        <f t="shared" si="20"/>
      </c>
      <c r="B527" s="129" t="s">
        <v>1451</v>
      </c>
      <c r="C527" s="312">
        <f>IF(ISNUMBER(E527),E527,0)</f>
        <v>0</v>
      </c>
      <c r="D527" s="129">
        <v>20162017</v>
      </c>
      <c r="E527" s="315">
        <f>'General Fund Disbursements'!F504</f>
        <v>0</v>
      </c>
      <c r="F527" s="63"/>
    </row>
    <row r="528" spans="1:6" ht="13.5" customHeight="1">
      <c r="A528" s="129">
        <f t="shared" si="20"/>
      </c>
      <c r="B528" s="129" t="s">
        <v>1452</v>
      </c>
      <c r="C528" s="312">
        <f>IF(ISNUMBER(E528),E528,0)</f>
        <v>0</v>
      </c>
      <c r="D528" s="129">
        <v>20162017</v>
      </c>
      <c r="E528" s="315">
        <f>'General Fund Disbursements'!F505</f>
        <v>0</v>
      </c>
      <c r="F528" s="63"/>
    </row>
    <row r="529" spans="1:6" ht="13.5" customHeight="1">
      <c r="A529" s="129">
        <f t="shared" si="20"/>
      </c>
      <c r="B529" s="129" t="s">
        <v>1453</v>
      </c>
      <c r="C529" s="312">
        <f t="shared" si="19"/>
        <v>0</v>
      </c>
      <c r="D529" s="129">
        <v>20162017</v>
      </c>
      <c r="E529" s="315">
        <f>'General Fund Disbursements'!F506</f>
        <v>0</v>
      </c>
      <c r="F529" s="63"/>
    </row>
    <row r="530" spans="1:6" ht="13.5" customHeight="1">
      <c r="A530" s="129">
        <f t="shared" si="20"/>
      </c>
      <c r="B530" s="129" t="s">
        <v>958</v>
      </c>
      <c r="C530" s="312">
        <f t="shared" si="19"/>
        <v>0</v>
      </c>
      <c r="D530" s="129">
        <v>20162017</v>
      </c>
      <c r="E530" s="315">
        <f>'General Fund Disbursements'!F510</f>
        <v>0</v>
      </c>
      <c r="F530" s="63"/>
    </row>
    <row r="531" spans="1:6" ht="13.5" customHeight="1">
      <c r="A531" s="129">
        <f t="shared" si="20"/>
      </c>
      <c r="B531" s="129" t="s">
        <v>1454</v>
      </c>
      <c r="C531" s="312">
        <f t="shared" si="19"/>
        <v>0</v>
      </c>
      <c r="D531" s="129">
        <v>20162017</v>
      </c>
      <c r="E531" s="315">
        <f>'General Fund Disbursements'!F511</f>
        <v>0</v>
      </c>
      <c r="F531" s="63"/>
    </row>
    <row r="532" spans="1:6" ht="13.5" customHeight="1">
      <c r="A532" s="129">
        <f t="shared" si="20"/>
      </c>
      <c r="B532" s="129" t="s">
        <v>957</v>
      </c>
      <c r="C532" s="312">
        <f t="shared" si="19"/>
        <v>0</v>
      </c>
      <c r="D532" s="129">
        <v>20162017</v>
      </c>
      <c r="E532" s="315">
        <f>'General Fund Disbursements'!F512</f>
        <v>0</v>
      </c>
      <c r="F532" s="63"/>
    </row>
    <row r="533" spans="1:6" ht="13.5" customHeight="1">
      <c r="A533" s="129">
        <f t="shared" si="20"/>
      </c>
      <c r="B533" s="129" t="s">
        <v>956</v>
      </c>
      <c r="C533" s="312">
        <f t="shared" si="19"/>
        <v>0</v>
      </c>
      <c r="D533" s="129">
        <v>20162017</v>
      </c>
      <c r="E533" s="315">
        <f>'General Fund Disbursements'!F513</f>
        <v>0</v>
      </c>
      <c r="F533" s="63"/>
    </row>
    <row r="534" spans="1:6" ht="13.5" customHeight="1">
      <c r="A534" s="129">
        <f t="shared" si="20"/>
      </c>
      <c r="B534" s="129" t="s">
        <v>1262</v>
      </c>
      <c r="C534" s="312">
        <f t="shared" si="19"/>
        <v>0</v>
      </c>
      <c r="D534" s="129">
        <v>20162017</v>
      </c>
      <c r="E534" s="315">
        <f>'General Fund Disbursements'!F514</f>
        <v>0</v>
      </c>
      <c r="F534" s="63"/>
    </row>
    <row r="535" spans="1:6" ht="13.5" customHeight="1">
      <c r="A535" s="129">
        <f t="shared" si="20"/>
      </c>
      <c r="B535" s="129" t="s">
        <v>2302</v>
      </c>
      <c r="C535" s="312">
        <f t="shared" si="19"/>
        <v>0</v>
      </c>
      <c r="D535" s="129">
        <v>20162017</v>
      </c>
      <c r="E535" s="315">
        <f>'General Fund Disbursements'!F515</f>
        <v>0</v>
      </c>
      <c r="F535" s="63"/>
    </row>
    <row r="536" spans="1:6" ht="13.5" customHeight="1">
      <c r="A536" s="129">
        <f t="shared" si="20"/>
      </c>
      <c r="B536" s="129" t="s">
        <v>2303</v>
      </c>
      <c r="C536" s="312">
        <f t="shared" si="19"/>
        <v>0</v>
      </c>
      <c r="D536" s="129">
        <v>20162017</v>
      </c>
      <c r="E536" s="315">
        <f>'General Fund Disbursements'!F516</f>
        <v>0</v>
      </c>
      <c r="F536" s="63"/>
    </row>
    <row r="537" spans="1:6" ht="13.5" customHeight="1">
      <c r="A537" s="129">
        <f t="shared" si="20"/>
      </c>
      <c r="B537" s="129" t="s">
        <v>955</v>
      </c>
      <c r="C537" s="312">
        <f t="shared" si="19"/>
        <v>0</v>
      </c>
      <c r="D537" s="129">
        <v>20162017</v>
      </c>
      <c r="E537" s="315">
        <f>'General Fund Disbursements'!F517</f>
        <v>0</v>
      </c>
      <c r="F537" s="63"/>
    </row>
    <row r="538" spans="1:6" ht="13.5" customHeight="1">
      <c r="A538" s="129">
        <f t="shared" si="20"/>
      </c>
      <c r="B538" s="129" t="s">
        <v>1993</v>
      </c>
      <c r="C538" s="312">
        <f t="shared" si="19"/>
        <v>0</v>
      </c>
      <c r="D538" s="129">
        <v>20162017</v>
      </c>
      <c r="E538" s="315">
        <f>'General Fund Disbursements'!F518</f>
        <v>0</v>
      </c>
      <c r="F538" s="63"/>
    </row>
    <row r="539" spans="1:6" ht="13.5" customHeight="1">
      <c r="A539" s="129">
        <f t="shared" si="20"/>
      </c>
      <c r="B539" s="129" t="s">
        <v>954</v>
      </c>
      <c r="C539" s="312">
        <f t="shared" si="19"/>
        <v>0</v>
      </c>
      <c r="D539" s="129">
        <v>20162017</v>
      </c>
      <c r="E539" s="315">
        <f>'General Fund Disbursements'!F519</f>
        <v>0</v>
      </c>
      <c r="F539" s="63"/>
    </row>
    <row r="540" spans="1:6" ht="13.5" customHeight="1">
      <c r="A540" s="129">
        <f t="shared" si="20"/>
      </c>
      <c r="B540" s="129" t="s">
        <v>953</v>
      </c>
      <c r="C540" s="312">
        <f>IF(ISNUMBER(E540),E540,0)</f>
        <v>0</v>
      </c>
      <c r="D540" s="129">
        <v>20162017</v>
      </c>
      <c r="E540" s="315">
        <f>'General Fund Disbursements'!F520</f>
        <v>0</v>
      </c>
      <c r="F540" s="63"/>
    </row>
    <row r="541" spans="1:6" ht="13.5" customHeight="1">
      <c r="A541" s="129">
        <f t="shared" si="20"/>
      </c>
      <c r="B541" s="322" t="s">
        <v>2355</v>
      </c>
      <c r="C541" s="312">
        <f>IF(ISNUMBER(E541),E541,0)</f>
        <v>0</v>
      </c>
      <c r="D541" s="129">
        <v>20162017</v>
      </c>
      <c r="E541" s="315">
        <f>'General Fund Disbursements'!F524</f>
        <v>0</v>
      </c>
      <c r="F541" s="63"/>
    </row>
    <row r="542" spans="1:6" ht="13.5" customHeight="1">
      <c r="A542" s="129">
        <f t="shared" si="20"/>
      </c>
      <c r="B542" s="129" t="s">
        <v>2356</v>
      </c>
      <c r="C542" s="312">
        <f t="shared" si="19"/>
        <v>0</v>
      </c>
      <c r="D542" s="129">
        <v>20162017</v>
      </c>
      <c r="E542" s="315">
        <f>'General Fund Disbursements'!F525</f>
        <v>0</v>
      </c>
      <c r="F542" s="63"/>
    </row>
    <row r="543" spans="1:6" ht="13.5" customHeight="1">
      <c r="A543" s="129">
        <f t="shared" si="20"/>
      </c>
      <c r="B543" s="129" t="s">
        <v>2357</v>
      </c>
      <c r="C543" s="312">
        <f t="shared" si="19"/>
        <v>0</v>
      </c>
      <c r="D543" s="129">
        <v>20162017</v>
      </c>
      <c r="E543" s="315">
        <f>'General Fund Disbursements'!F526</f>
        <v>0</v>
      </c>
      <c r="F543" s="63"/>
    </row>
    <row r="544" spans="1:6" ht="13.5" customHeight="1">
      <c r="A544" s="129">
        <f t="shared" si="20"/>
      </c>
      <c r="B544" s="322" t="s">
        <v>2358</v>
      </c>
      <c r="C544" s="312">
        <f t="shared" si="19"/>
        <v>0</v>
      </c>
      <c r="D544" s="129">
        <v>20162017</v>
      </c>
      <c r="E544" s="315">
        <f>'General Fund Disbursements'!F527</f>
        <v>0</v>
      </c>
      <c r="F544" s="63"/>
    </row>
    <row r="545" spans="1:6" ht="13.5" customHeight="1">
      <c r="A545" s="129">
        <f t="shared" si="20"/>
      </c>
      <c r="B545" s="322" t="s">
        <v>2359</v>
      </c>
      <c r="C545" s="312">
        <f t="shared" si="19"/>
        <v>0</v>
      </c>
      <c r="D545" s="129">
        <v>20162017</v>
      </c>
      <c r="E545" s="315">
        <f>'General Fund Disbursements'!F528</f>
        <v>0</v>
      </c>
      <c r="F545" s="63"/>
    </row>
    <row r="546" spans="1:6" ht="13.5" customHeight="1">
      <c r="A546" s="129">
        <f t="shared" si="20"/>
      </c>
      <c r="B546" s="322" t="s">
        <v>2360</v>
      </c>
      <c r="C546" s="312">
        <f t="shared" si="19"/>
        <v>0</v>
      </c>
      <c r="D546" s="129">
        <v>20162017</v>
      </c>
      <c r="E546" s="315">
        <f>'General Fund Disbursements'!F529</f>
        <v>0</v>
      </c>
      <c r="F546" s="63"/>
    </row>
    <row r="547" spans="1:6" ht="13.5" customHeight="1">
      <c r="A547" s="129">
        <f t="shared" si="20"/>
      </c>
      <c r="B547" s="322" t="s">
        <v>2361</v>
      </c>
      <c r="C547" s="312">
        <f t="shared" si="19"/>
        <v>0</v>
      </c>
      <c r="D547" s="129">
        <v>20162017</v>
      </c>
      <c r="E547" s="315">
        <f>'General Fund Disbursements'!F530</f>
        <v>0</v>
      </c>
      <c r="F547" s="63"/>
    </row>
    <row r="548" spans="1:6" ht="13.5" customHeight="1">
      <c r="A548" s="129">
        <f t="shared" si="20"/>
      </c>
      <c r="B548" s="129" t="s">
        <v>2362</v>
      </c>
      <c r="C548" s="312">
        <f t="shared" si="19"/>
        <v>0</v>
      </c>
      <c r="D548" s="129">
        <v>20162017</v>
      </c>
      <c r="E548" s="315">
        <f>'General Fund Disbursements'!F531</f>
        <v>0</v>
      </c>
      <c r="F548" s="63"/>
    </row>
    <row r="549" spans="1:6" ht="13.5" customHeight="1">
      <c r="A549" s="129">
        <f t="shared" si="20"/>
      </c>
      <c r="B549" s="129" t="s">
        <v>2363</v>
      </c>
      <c r="C549" s="312">
        <f t="shared" si="19"/>
        <v>0</v>
      </c>
      <c r="D549" s="129">
        <v>20162017</v>
      </c>
      <c r="E549" s="315">
        <f>'General Fund Disbursements'!F532</f>
        <v>0</v>
      </c>
      <c r="F549" s="63"/>
    </row>
    <row r="550" spans="1:6" ht="13.5" customHeight="1">
      <c r="A550" s="129">
        <f t="shared" si="20"/>
      </c>
      <c r="B550" s="129" t="s">
        <v>2364</v>
      </c>
      <c r="C550" s="312">
        <f t="shared" si="19"/>
        <v>0</v>
      </c>
      <c r="D550" s="129">
        <v>20162017</v>
      </c>
      <c r="E550" s="315">
        <f>'General Fund Disbursements'!F533</f>
        <v>0</v>
      </c>
      <c r="F550" s="63"/>
    </row>
    <row r="551" spans="1:6" ht="13.5" customHeight="1">
      <c r="A551" s="129">
        <f t="shared" si="20"/>
      </c>
      <c r="B551" s="129" t="s">
        <v>2365</v>
      </c>
      <c r="C551" s="312">
        <f t="shared" si="19"/>
        <v>0</v>
      </c>
      <c r="D551" s="129">
        <v>20162017</v>
      </c>
      <c r="E551" s="315">
        <f>'General Fund Disbursements'!F534</f>
        <v>0</v>
      </c>
      <c r="F551" s="63"/>
    </row>
    <row r="552" spans="1:6" ht="13.5" customHeight="1">
      <c r="A552" s="129">
        <f t="shared" si="20"/>
      </c>
      <c r="B552" s="129" t="s">
        <v>2366</v>
      </c>
      <c r="C552" s="312">
        <f t="shared" si="19"/>
        <v>0</v>
      </c>
      <c r="D552" s="129">
        <v>20162017</v>
      </c>
      <c r="E552" s="315">
        <f>'General Fund Disbursements'!F535</f>
        <v>0</v>
      </c>
      <c r="F552" s="63"/>
    </row>
    <row r="553" spans="1:6" ht="13.5" customHeight="1">
      <c r="A553" s="129">
        <f t="shared" si="20"/>
      </c>
      <c r="B553" s="129" t="s">
        <v>2367</v>
      </c>
      <c r="C553" s="312">
        <f aca="true" t="shared" si="21" ref="C553:C652">IF(ISNUMBER(E553),E553,0)</f>
        <v>0</v>
      </c>
      <c r="D553" s="129">
        <v>20162017</v>
      </c>
      <c r="E553" s="315">
        <f>'General Fund Disbursements'!F536</f>
        <v>0</v>
      </c>
      <c r="F553" s="63"/>
    </row>
    <row r="554" spans="1:6" ht="13.5" customHeight="1">
      <c r="A554" s="129">
        <f t="shared" si="20"/>
      </c>
      <c r="B554" s="129" t="s">
        <v>2368</v>
      </c>
      <c r="C554" s="312">
        <f>IF(ISNUMBER(E554),E554,0)</f>
        <v>0</v>
      </c>
      <c r="D554" s="129">
        <v>20162017</v>
      </c>
      <c r="E554" s="315">
        <f>'General Fund Disbursements'!F537</f>
        <v>0</v>
      </c>
      <c r="F554" s="63"/>
    </row>
    <row r="555" spans="1:6" ht="13.5" customHeight="1">
      <c r="A555" s="129">
        <f t="shared" si="20"/>
      </c>
      <c r="B555" s="129" t="s">
        <v>2369</v>
      </c>
      <c r="C555" s="312">
        <f>IF(ISNUMBER(E555),E555,0)</f>
        <v>0</v>
      </c>
      <c r="D555" s="129">
        <v>20162017</v>
      </c>
      <c r="E555" s="315">
        <f>'General Fund Disbursements'!F538</f>
        <v>0</v>
      </c>
      <c r="F555" s="63"/>
    </row>
    <row r="556" spans="1:6" ht="13.5" customHeight="1">
      <c r="A556" s="129">
        <f t="shared" si="20"/>
      </c>
      <c r="B556" s="114" t="s">
        <v>952</v>
      </c>
      <c r="C556" s="312">
        <f t="shared" si="21"/>
        <v>0</v>
      </c>
      <c r="D556" s="129">
        <v>20162017</v>
      </c>
      <c r="E556" s="315">
        <f>'General Fund Disbursements'!F542</f>
        <v>0</v>
      </c>
      <c r="F556" s="63"/>
    </row>
    <row r="557" spans="1:6" ht="13.5" customHeight="1">
      <c r="A557" s="129">
        <f t="shared" si="20"/>
      </c>
      <c r="B557" s="129" t="s">
        <v>1455</v>
      </c>
      <c r="C557" s="312">
        <f t="shared" si="21"/>
        <v>0</v>
      </c>
      <c r="D557" s="129">
        <v>20162017</v>
      </c>
      <c r="E557" s="315">
        <f>'General Fund Disbursements'!F543</f>
        <v>0</v>
      </c>
      <c r="F557" s="63"/>
    </row>
    <row r="558" spans="1:6" ht="13.5" customHeight="1">
      <c r="A558" s="129">
        <f t="shared" si="20"/>
      </c>
      <c r="B558" s="129" t="s">
        <v>951</v>
      </c>
      <c r="C558" s="312">
        <f t="shared" si="21"/>
        <v>0</v>
      </c>
      <c r="D558" s="129">
        <v>20162017</v>
      </c>
      <c r="E558" s="315">
        <f>'General Fund Disbursements'!F544</f>
        <v>0</v>
      </c>
      <c r="F558" s="63"/>
    </row>
    <row r="559" spans="1:6" ht="13.5" customHeight="1">
      <c r="A559" s="129">
        <f t="shared" si="20"/>
      </c>
      <c r="B559" s="114" t="s">
        <v>950</v>
      </c>
      <c r="C559" s="312">
        <f t="shared" si="21"/>
        <v>0</v>
      </c>
      <c r="D559" s="129">
        <v>20162017</v>
      </c>
      <c r="E559" s="315">
        <f>'General Fund Disbursements'!F545</f>
        <v>0</v>
      </c>
      <c r="F559" s="63"/>
    </row>
    <row r="560" spans="1:6" ht="13.5" customHeight="1">
      <c r="A560" s="129">
        <f t="shared" si="20"/>
      </c>
      <c r="B560" s="114" t="s">
        <v>1263</v>
      </c>
      <c r="C560" s="312">
        <f aca="true" t="shared" si="22" ref="C560:C575">IF(ISNUMBER(E560),E560,0)</f>
        <v>0</v>
      </c>
      <c r="D560" s="129">
        <v>20162017</v>
      </c>
      <c r="E560" s="315">
        <f>'General Fund Disbursements'!F546</f>
        <v>0</v>
      </c>
      <c r="F560" s="63"/>
    </row>
    <row r="561" spans="1:6" ht="13.5" customHeight="1">
      <c r="A561" s="129">
        <f t="shared" si="20"/>
      </c>
      <c r="B561" s="322" t="s">
        <v>2305</v>
      </c>
      <c r="C561" s="312">
        <f t="shared" si="22"/>
        <v>0</v>
      </c>
      <c r="D561" s="129">
        <v>20162017</v>
      </c>
      <c r="E561" s="315">
        <f>'General Fund Disbursements'!F547</f>
        <v>0</v>
      </c>
      <c r="F561" s="63"/>
    </row>
    <row r="562" spans="1:6" ht="13.5" customHeight="1">
      <c r="A562" s="129">
        <f t="shared" si="20"/>
      </c>
      <c r="B562" s="322" t="s">
        <v>2306</v>
      </c>
      <c r="C562" s="312">
        <f t="shared" si="22"/>
        <v>0</v>
      </c>
      <c r="D562" s="129">
        <v>20162017</v>
      </c>
      <c r="E562" s="315">
        <f>'General Fund Disbursements'!F548</f>
        <v>0</v>
      </c>
      <c r="F562" s="63"/>
    </row>
    <row r="563" spans="1:6" ht="13.5" customHeight="1">
      <c r="A563" s="129">
        <f t="shared" si="20"/>
      </c>
      <c r="B563" s="129" t="s">
        <v>949</v>
      </c>
      <c r="C563" s="312">
        <f t="shared" si="22"/>
        <v>0</v>
      </c>
      <c r="D563" s="129">
        <v>20162017</v>
      </c>
      <c r="E563" s="315">
        <f>'General Fund Disbursements'!F549</f>
        <v>0</v>
      </c>
      <c r="F563" s="63"/>
    </row>
    <row r="564" spans="1:6" ht="13.5" customHeight="1">
      <c r="A564" s="129">
        <f t="shared" si="20"/>
      </c>
      <c r="B564" s="129" t="s">
        <v>948</v>
      </c>
      <c r="C564" s="312">
        <f t="shared" si="22"/>
        <v>0</v>
      </c>
      <c r="D564" s="129">
        <v>20162017</v>
      </c>
      <c r="E564" s="315">
        <f>'General Fund Disbursements'!F550</f>
        <v>0</v>
      </c>
      <c r="F564" s="63"/>
    </row>
    <row r="565" spans="1:6" ht="13.5" customHeight="1">
      <c r="A565" s="129">
        <f t="shared" si="20"/>
      </c>
      <c r="B565" s="129" t="s">
        <v>947</v>
      </c>
      <c r="C565" s="312">
        <f t="shared" si="22"/>
        <v>0</v>
      </c>
      <c r="D565" s="129">
        <v>20162017</v>
      </c>
      <c r="E565" s="315">
        <f>'General Fund Disbursements'!F551</f>
        <v>0</v>
      </c>
      <c r="F565" s="63"/>
    </row>
    <row r="566" spans="1:6" ht="13.5" customHeight="1">
      <c r="A566" s="129">
        <f t="shared" si="20"/>
      </c>
      <c r="B566" s="129" t="s">
        <v>1843</v>
      </c>
      <c r="C566" s="312">
        <f t="shared" si="22"/>
        <v>0</v>
      </c>
      <c r="D566" s="129">
        <v>20162017</v>
      </c>
      <c r="E566" s="315">
        <f>'General Fund Disbursements'!F552</f>
        <v>0</v>
      </c>
      <c r="F566" s="63"/>
    </row>
    <row r="567" spans="1:6" ht="13.5" customHeight="1">
      <c r="A567" s="129">
        <f t="shared" si="20"/>
      </c>
      <c r="B567" s="129" t="s">
        <v>1842</v>
      </c>
      <c r="C567" s="312">
        <f t="shared" si="22"/>
        <v>0</v>
      </c>
      <c r="D567" s="129">
        <v>20162017</v>
      </c>
      <c r="E567" s="315">
        <f>'General Fund Disbursements'!F553</f>
        <v>0</v>
      </c>
      <c r="F567" s="63"/>
    </row>
    <row r="568" spans="1:6" ht="13.5" customHeight="1">
      <c r="A568" s="129">
        <f t="shared" si="20"/>
      </c>
      <c r="B568" s="129" t="s">
        <v>946</v>
      </c>
      <c r="C568" s="312">
        <f t="shared" si="22"/>
        <v>0</v>
      </c>
      <c r="D568" s="129">
        <v>20162017</v>
      </c>
      <c r="E568" s="315">
        <f>'General Fund Disbursements'!F554</f>
        <v>0</v>
      </c>
      <c r="F568" s="63"/>
    </row>
    <row r="569" spans="1:6" ht="13.5" customHeight="1">
      <c r="A569" s="129">
        <f t="shared" si="20"/>
      </c>
      <c r="B569" s="129" t="s">
        <v>945</v>
      </c>
      <c r="C569" s="312">
        <f t="shared" si="22"/>
        <v>0</v>
      </c>
      <c r="D569" s="129">
        <v>20162017</v>
      </c>
      <c r="E569" s="315">
        <f>'General Fund Disbursements'!F555</f>
        <v>0</v>
      </c>
      <c r="F569" s="63"/>
    </row>
    <row r="570" spans="1:6" ht="13.5" customHeight="1">
      <c r="A570" s="129">
        <f t="shared" si="20"/>
      </c>
      <c r="B570" s="129" t="s">
        <v>944</v>
      </c>
      <c r="C570" s="312">
        <f t="shared" si="22"/>
        <v>0</v>
      </c>
      <c r="D570" s="129">
        <v>20162017</v>
      </c>
      <c r="E570" s="315">
        <f>'General Fund Disbursements'!F556</f>
        <v>0</v>
      </c>
      <c r="F570" s="63"/>
    </row>
    <row r="571" spans="1:6" ht="13.5" customHeight="1">
      <c r="A571" s="129">
        <f t="shared" si="20"/>
      </c>
      <c r="B571" s="129" t="s">
        <v>1456</v>
      </c>
      <c r="C571" s="312">
        <f t="shared" si="22"/>
        <v>0</v>
      </c>
      <c r="D571" s="129">
        <v>20162017</v>
      </c>
      <c r="E571" s="315">
        <f>'General Fund Disbursements'!F560</f>
        <v>0</v>
      </c>
      <c r="F571" s="63"/>
    </row>
    <row r="572" spans="1:6" ht="13.5" customHeight="1">
      <c r="A572" s="129">
        <f t="shared" si="20"/>
      </c>
      <c r="B572" s="129" t="s">
        <v>1457</v>
      </c>
      <c r="C572" s="312">
        <f t="shared" si="22"/>
        <v>0</v>
      </c>
      <c r="D572" s="129">
        <v>20162017</v>
      </c>
      <c r="E572" s="315">
        <f>'General Fund Disbursements'!F561</f>
        <v>0</v>
      </c>
      <c r="F572" s="63"/>
    </row>
    <row r="573" spans="1:6" ht="13.5" customHeight="1">
      <c r="A573" s="129">
        <f t="shared" si="20"/>
      </c>
      <c r="B573" s="129" t="s">
        <v>1458</v>
      </c>
      <c r="C573" s="312">
        <f t="shared" si="22"/>
        <v>0</v>
      </c>
      <c r="D573" s="129">
        <v>20162017</v>
      </c>
      <c r="E573" s="315">
        <f>'General Fund Disbursements'!F562</f>
        <v>0</v>
      </c>
      <c r="F573" s="63"/>
    </row>
    <row r="574" spans="1:6" ht="13.5" customHeight="1">
      <c r="A574" s="129">
        <f t="shared" si="20"/>
      </c>
      <c r="B574" s="129" t="s">
        <v>1459</v>
      </c>
      <c r="C574" s="312">
        <f t="shared" si="22"/>
        <v>0</v>
      </c>
      <c r="D574" s="129">
        <v>20162017</v>
      </c>
      <c r="E574" s="315">
        <f>'General Fund Disbursements'!F563</f>
        <v>0</v>
      </c>
      <c r="F574" s="63"/>
    </row>
    <row r="575" spans="1:6" ht="13.5" customHeight="1">
      <c r="A575" s="129">
        <f t="shared" si="20"/>
      </c>
      <c r="B575" s="197" t="s">
        <v>1460</v>
      </c>
      <c r="C575" s="312">
        <f t="shared" si="22"/>
        <v>0</v>
      </c>
      <c r="D575" s="129">
        <v>20162017</v>
      </c>
      <c r="E575" s="315">
        <f>'General Fund Disbursements'!F564</f>
        <v>0</v>
      </c>
      <c r="F575" s="63"/>
    </row>
    <row r="576" spans="1:6" ht="13.5" customHeight="1">
      <c r="A576" s="129">
        <f t="shared" si="20"/>
      </c>
      <c r="B576" s="140" t="s">
        <v>1461</v>
      </c>
      <c r="C576" s="312">
        <f t="shared" si="21"/>
        <v>0</v>
      </c>
      <c r="D576" s="129">
        <v>20162017</v>
      </c>
      <c r="E576" s="315">
        <f>'General Fund Disbursements'!F565</f>
        <v>0</v>
      </c>
      <c r="F576" s="63"/>
    </row>
    <row r="577" spans="1:6" ht="13.5" customHeight="1">
      <c r="A577" s="129">
        <f t="shared" si="20"/>
      </c>
      <c r="B577" s="129" t="s">
        <v>1462</v>
      </c>
      <c r="C577" s="312">
        <f t="shared" si="21"/>
        <v>0</v>
      </c>
      <c r="D577" s="129">
        <v>20162017</v>
      </c>
      <c r="E577" s="315">
        <f>'General Fund Disbursements'!F566</f>
        <v>0</v>
      </c>
      <c r="F577" s="63"/>
    </row>
    <row r="578" spans="1:6" ht="13.5" customHeight="1">
      <c r="A578" s="129">
        <f t="shared" si="20"/>
      </c>
      <c r="B578" s="129" t="s">
        <v>1463</v>
      </c>
      <c r="C578" s="312">
        <f>IF(ISNUMBER(E578),E578,0)</f>
        <v>0</v>
      </c>
      <c r="D578" s="129">
        <v>20162017</v>
      </c>
      <c r="E578" s="315">
        <f>'General Fund Disbursements'!F567</f>
        <v>0</v>
      </c>
      <c r="F578" s="63"/>
    </row>
    <row r="579" spans="1:6" ht="13.5" customHeight="1">
      <c r="A579" s="129">
        <f t="shared" si="20"/>
      </c>
      <c r="B579" s="129" t="s">
        <v>1845</v>
      </c>
      <c r="C579" s="312">
        <f>IF(ISNUMBER(E579),E579,0)</f>
        <v>0</v>
      </c>
      <c r="D579" s="129">
        <v>20162017</v>
      </c>
      <c r="E579" s="315">
        <f>'General Fund Disbursements'!F568</f>
        <v>0</v>
      </c>
      <c r="F579" s="63"/>
    </row>
    <row r="580" spans="1:6" ht="13.5" customHeight="1">
      <c r="A580" s="129">
        <f t="shared" si="20"/>
      </c>
      <c r="B580" s="129" t="s">
        <v>1844</v>
      </c>
      <c r="C580" s="312">
        <f>IF(ISNUMBER(E580),E580,0)</f>
        <v>0</v>
      </c>
      <c r="D580" s="129">
        <v>20162017</v>
      </c>
      <c r="E580" s="315">
        <f>'General Fund Disbursements'!F569</f>
        <v>0</v>
      </c>
      <c r="F580" s="63"/>
    </row>
    <row r="581" spans="1:6" ht="13.5" customHeight="1">
      <c r="A581" s="129">
        <f t="shared" si="20"/>
      </c>
      <c r="B581" s="129" t="s">
        <v>1464</v>
      </c>
      <c r="C581" s="312">
        <f>IF(ISNUMBER(E581),E581,0)</f>
        <v>0</v>
      </c>
      <c r="D581" s="129">
        <v>20162017</v>
      </c>
      <c r="E581" s="315">
        <f>'General Fund Disbursements'!F570</f>
        <v>0</v>
      </c>
      <c r="F581" s="63"/>
    </row>
    <row r="582" spans="1:6" ht="13.5" customHeight="1">
      <c r="A582" s="129">
        <f t="shared" si="20"/>
      </c>
      <c r="B582" s="129" t="s">
        <v>1465</v>
      </c>
      <c r="C582" s="312">
        <f t="shared" si="21"/>
        <v>0</v>
      </c>
      <c r="D582" s="129">
        <v>20162017</v>
      </c>
      <c r="E582" s="315">
        <f>'General Fund Disbursements'!F571</f>
        <v>0</v>
      </c>
      <c r="F582" s="63"/>
    </row>
    <row r="583" spans="1:6" ht="13.5" customHeight="1">
      <c r="A583" s="129">
        <f aca="true" t="shared" si="23" ref="A583:A646">IF($G$1=0,"",$G$1)</f>
      </c>
      <c r="B583" s="129" t="s">
        <v>943</v>
      </c>
      <c r="C583" s="312">
        <f t="shared" si="21"/>
        <v>0</v>
      </c>
      <c r="D583" s="129">
        <v>20162017</v>
      </c>
      <c r="E583" s="315">
        <f>'General Fund Disbursements'!F572</f>
        <v>0</v>
      </c>
      <c r="F583" s="63"/>
    </row>
    <row r="584" spans="1:6" ht="13.5" customHeight="1">
      <c r="A584" s="129">
        <f t="shared" si="23"/>
      </c>
      <c r="B584" s="129" t="s">
        <v>1466</v>
      </c>
      <c r="C584" s="312">
        <f t="shared" si="21"/>
        <v>0</v>
      </c>
      <c r="D584" s="129">
        <v>20162017</v>
      </c>
      <c r="E584" s="315">
        <f>'General Fund Disbursements'!F576</f>
        <v>0</v>
      </c>
      <c r="F584" s="63"/>
    </row>
    <row r="585" spans="1:6" ht="13.5" customHeight="1">
      <c r="A585" s="129">
        <f t="shared" si="23"/>
      </c>
      <c r="B585" s="129" t="s">
        <v>1467</v>
      </c>
      <c r="C585" s="312">
        <f>IF(ISNUMBER(E585),E585,0)</f>
        <v>0</v>
      </c>
      <c r="D585" s="129">
        <v>20162017</v>
      </c>
      <c r="E585" s="315">
        <f>'General Fund Disbursements'!F577</f>
        <v>0</v>
      </c>
      <c r="F585" s="63"/>
    </row>
    <row r="586" spans="1:6" ht="13.5" customHeight="1">
      <c r="A586" s="129">
        <f t="shared" si="23"/>
      </c>
      <c r="B586" s="129" t="s">
        <v>1468</v>
      </c>
      <c r="C586" s="312">
        <f>IF(ISNUMBER(E586),E586,0)</f>
        <v>0</v>
      </c>
      <c r="D586" s="129">
        <v>20162017</v>
      </c>
      <c r="E586" s="315">
        <f>'General Fund Disbursements'!F578</f>
        <v>0</v>
      </c>
      <c r="F586" s="63"/>
    </row>
    <row r="587" spans="1:6" ht="13.5" customHeight="1">
      <c r="A587" s="129">
        <f t="shared" si="23"/>
      </c>
      <c r="B587" s="129" t="s">
        <v>1469</v>
      </c>
      <c r="C587" s="312">
        <f t="shared" si="21"/>
        <v>0</v>
      </c>
      <c r="D587" s="129">
        <v>20162017</v>
      </c>
      <c r="E587" s="315">
        <f>'General Fund Disbursements'!F579</f>
        <v>0</v>
      </c>
      <c r="F587" s="63"/>
    </row>
    <row r="588" spans="1:6" ht="13.5" customHeight="1">
      <c r="A588" s="129">
        <f t="shared" si="23"/>
      </c>
      <c r="B588" s="129" t="s">
        <v>1470</v>
      </c>
      <c r="C588" s="312">
        <f t="shared" si="21"/>
        <v>0</v>
      </c>
      <c r="D588" s="129">
        <v>20162017</v>
      </c>
      <c r="E588" s="315">
        <f>'General Fund Disbursements'!F580</f>
        <v>0</v>
      </c>
      <c r="F588" s="63"/>
    </row>
    <row r="589" spans="1:6" ht="13.5" customHeight="1">
      <c r="A589" s="129">
        <f t="shared" si="23"/>
      </c>
      <c r="B589" s="129" t="s">
        <v>1471</v>
      </c>
      <c r="C589" s="312">
        <f t="shared" si="21"/>
        <v>0</v>
      </c>
      <c r="D589" s="129">
        <v>20162017</v>
      </c>
      <c r="E589" s="315">
        <f>'General Fund Disbursements'!F581</f>
        <v>0</v>
      </c>
      <c r="F589" s="63"/>
    </row>
    <row r="590" spans="1:6" ht="13.5" customHeight="1">
      <c r="A590" s="129">
        <f t="shared" si="23"/>
      </c>
      <c r="B590" s="129" t="s">
        <v>1472</v>
      </c>
      <c r="C590" s="312">
        <f t="shared" si="21"/>
        <v>0</v>
      </c>
      <c r="D590" s="129">
        <v>20162017</v>
      </c>
      <c r="E590" s="315">
        <f>'General Fund Disbursements'!F582</f>
        <v>0</v>
      </c>
      <c r="F590" s="63"/>
    </row>
    <row r="591" spans="1:6" ht="13.5" customHeight="1">
      <c r="A591" s="129">
        <f t="shared" si="23"/>
      </c>
      <c r="B591" s="129" t="s">
        <v>1473</v>
      </c>
      <c r="C591" s="312">
        <f t="shared" si="21"/>
        <v>0</v>
      </c>
      <c r="D591" s="129">
        <v>20162017</v>
      </c>
      <c r="E591" s="315">
        <f>'General Fund Disbursements'!F583</f>
        <v>0</v>
      </c>
      <c r="F591" s="63"/>
    </row>
    <row r="592" spans="1:6" ht="13.5" customHeight="1">
      <c r="A592" s="129">
        <f t="shared" si="23"/>
      </c>
      <c r="B592" s="129" t="s">
        <v>1846</v>
      </c>
      <c r="C592" s="312">
        <f t="shared" si="21"/>
        <v>0</v>
      </c>
      <c r="D592" s="129">
        <v>20162017</v>
      </c>
      <c r="E592" s="315">
        <f>'General Fund Disbursements'!F584</f>
        <v>0</v>
      </c>
      <c r="F592" s="63"/>
    </row>
    <row r="593" spans="1:6" ht="13.5" customHeight="1">
      <c r="A593" s="129">
        <f t="shared" si="23"/>
      </c>
      <c r="B593" s="129" t="s">
        <v>1847</v>
      </c>
      <c r="C593" s="312">
        <f t="shared" si="21"/>
        <v>0</v>
      </c>
      <c r="D593" s="129">
        <v>20162017</v>
      </c>
      <c r="E593" s="315">
        <f>'General Fund Disbursements'!F585</f>
        <v>0</v>
      </c>
      <c r="F593" s="63"/>
    </row>
    <row r="594" spans="1:6" ht="13.5" customHeight="1">
      <c r="A594" s="129">
        <f t="shared" si="23"/>
      </c>
      <c r="B594" s="129" t="s">
        <v>1474</v>
      </c>
      <c r="C594" s="312">
        <f t="shared" si="21"/>
        <v>0</v>
      </c>
      <c r="D594" s="129">
        <v>20162017</v>
      </c>
      <c r="E594" s="315">
        <f>'General Fund Disbursements'!F586</f>
        <v>0</v>
      </c>
      <c r="F594" s="63"/>
    </row>
    <row r="595" spans="1:6" ht="13.5" customHeight="1">
      <c r="A595" s="129">
        <f t="shared" si="23"/>
      </c>
      <c r="B595" s="129" t="s">
        <v>1475</v>
      </c>
      <c r="C595" s="312">
        <f t="shared" si="21"/>
        <v>0</v>
      </c>
      <c r="D595" s="129">
        <v>20162017</v>
      </c>
      <c r="E595" s="315">
        <f>'General Fund Disbursements'!F587</f>
        <v>0</v>
      </c>
      <c r="F595" s="63"/>
    </row>
    <row r="596" spans="1:6" ht="13.5" customHeight="1">
      <c r="A596" s="129">
        <f t="shared" si="23"/>
      </c>
      <c r="B596" s="129" t="s">
        <v>942</v>
      </c>
      <c r="C596" s="312">
        <f t="shared" si="21"/>
        <v>0</v>
      </c>
      <c r="D596" s="129">
        <v>20162017</v>
      </c>
      <c r="E596" s="315">
        <f>'General Fund Disbursements'!F588</f>
        <v>0</v>
      </c>
      <c r="F596" s="63"/>
    </row>
    <row r="597" spans="1:6" ht="13.5" customHeight="1">
      <c r="A597" s="129">
        <f t="shared" si="23"/>
      </c>
      <c r="B597" s="129" t="s">
        <v>1977</v>
      </c>
      <c r="C597" s="312">
        <f t="shared" si="21"/>
        <v>0</v>
      </c>
      <c r="D597" s="129">
        <v>20162017</v>
      </c>
      <c r="E597" s="315">
        <f>'General Fund Disbursements'!F592</f>
        <v>0</v>
      </c>
      <c r="F597" s="63"/>
    </row>
    <row r="598" spans="1:6" ht="13.5" customHeight="1">
      <c r="A598" s="129">
        <f t="shared" si="23"/>
      </c>
      <c r="B598" s="129" t="s">
        <v>1978</v>
      </c>
      <c r="C598" s="312">
        <f>IF(ISNUMBER(E598),E598,0)</f>
        <v>0</v>
      </c>
      <c r="D598" s="129">
        <v>20162017</v>
      </c>
      <c r="E598" s="315">
        <f>'General Fund Disbursements'!F593</f>
        <v>0</v>
      </c>
      <c r="F598" s="63"/>
    </row>
    <row r="599" spans="1:6" ht="13.5" customHeight="1">
      <c r="A599" s="129">
        <f t="shared" si="23"/>
      </c>
      <c r="B599" s="129" t="s">
        <v>1979</v>
      </c>
      <c r="C599" s="312">
        <f>IF(ISNUMBER(E599),E599,0)</f>
        <v>0</v>
      </c>
      <c r="D599" s="129">
        <v>20162017</v>
      </c>
      <c r="E599" s="315">
        <f>'General Fund Disbursements'!F594</f>
        <v>0</v>
      </c>
      <c r="F599" s="63"/>
    </row>
    <row r="600" spans="1:6" ht="13.5" customHeight="1">
      <c r="A600" s="129">
        <f t="shared" si="23"/>
      </c>
      <c r="B600" s="129" t="s">
        <v>1980</v>
      </c>
      <c r="C600" s="312">
        <f t="shared" si="21"/>
        <v>0</v>
      </c>
      <c r="D600" s="129">
        <v>20162017</v>
      </c>
      <c r="E600" s="315">
        <f>'General Fund Disbursements'!F595</f>
        <v>0</v>
      </c>
      <c r="F600" s="63"/>
    </row>
    <row r="601" spans="1:6" ht="13.5" customHeight="1">
      <c r="A601" s="129">
        <f t="shared" si="23"/>
      </c>
      <c r="B601" s="129" t="s">
        <v>1981</v>
      </c>
      <c r="C601" s="312">
        <f t="shared" si="21"/>
        <v>0</v>
      </c>
      <c r="D601" s="129">
        <v>20162017</v>
      </c>
      <c r="E601" s="315">
        <f>'General Fund Disbursements'!F596</f>
        <v>0</v>
      </c>
      <c r="F601" s="63"/>
    </row>
    <row r="602" spans="1:6" ht="13.5" customHeight="1">
      <c r="A602" s="129">
        <f t="shared" si="23"/>
      </c>
      <c r="B602" s="129" t="s">
        <v>1982</v>
      </c>
      <c r="C602" s="312">
        <f t="shared" si="21"/>
        <v>0</v>
      </c>
      <c r="D602" s="129">
        <v>20162017</v>
      </c>
      <c r="E602" s="315">
        <f>'General Fund Disbursements'!F597</f>
        <v>0</v>
      </c>
      <c r="F602" s="63"/>
    </row>
    <row r="603" spans="1:6" ht="13.5" customHeight="1">
      <c r="A603" s="129">
        <f t="shared" si="23"/>
      </c>
      <c r="B603" s="129" t="s">
        <v>1983</v>
      </c>
      <c r="C603" s="312">
        <f t="shared" si="21"/>
        <v>0</v>
      </c>
      <c r="D603" s="129">
        <v>20162017</v>
      </c>
      <c r="E603" s="315">
        <f>'General Fund Disbursements'!F598</f>
        <v>0</v>
      </c>
      <c r="F603" s="63"/>
    </row>
    <row r="604" spans="1:6" ht="13.5" customHeight="1">
      <c r="A604" s="129">
        <f t="shared" si="23"/>
      </c>
      <c r="B604" s="129" t="s">
        <v>1984</v>
      </c>
      <c r="C604" s="312">
        <f t="shared" si="21"/>
        <v>0</v>
      </c>
      <c r="D604" s="129">
        <v>20162017</v>
      </c>
      <c r="E604" s="315">
        <f>'General Fund Disbursements'!F599</f>
        <v>0</v>
      </c>
      <c r="F604" s="63"/>
    </row>
    <row r="605" spans="1:6" ht="13.5" customHeight="1">
      <c r="A605" s="129">
        <f t="shared" si="23"/>
      </c>
      <c r="B605" s="129" t="s">
        <v>1985</v>
      </c>
      <c r="C605" s="312">
        <f t="shared" si="21"/>
        <v>0</v>
      </c>
      <c r="D605" s="129">
        <v>20162017</v>
      </c>
      <c r="E605" s="315">
        <f>'General Fund Disbursements'!F600</f>
        <v>0</v>
      </c>
      <c r="F605" s="63"/>
    </row>
    <row r="606" spans="1:6" ht="13.5" customHeight="1">
      <c r="A606" s="129">
        <f t="shared" si="23"/>
      </c>
      <c r="B606" s="129" t="s">
        <v>1986</v>
      </c>
      <c r="C606" s="312">
        <f t="shared" si="21"/>
        <v>0</v>
      </c>
      <c r="D606" s="129">
        <v>20162017</v>
      </c>
      <c r="E606" s="315">
        <f>'General Fund Disbursements'!F601</f>
        <v>0</v>
      </c>
      <c r="F606" s="63"/>
    </row>
    <row r="607" spans="1:6" ht="13.5" customHeight="1">
      <c r="A607" s="129">
        <f t="shared" si="23"/>
      </c>
      <c r="B607" s="129" t="s">
        <v>1987</v>
      </c>
      <c r="C607" s="312">
        <f t="shared" si="21"/>
        <v>0</v>
      </c>
      <c r="D607" s="129">
        <v>20162017</v>
      </c>
      <c r="E607" s="315">
        <f>'General Fund Disbursements'!F602</f>
        <v>0</v>
      </c>
      <c r="F607" s="63"/>
    </row>
    <row r="608" spans="1:6" ht="13.5" customHeight="1">
      <c r="A608" s="129">
        <f t="shared" si="23"/>
      </c>
      <c r="B608" s="129" t="s">
        <v>1988</v>
      </c>
      <c r="C608" s="312">
        <f t="shared" si="21"/>
        <v>0</v>
      </c>
      <c r="D608" s="129">
        <v>20162017</v>
      </c>
      <c r="E608" s="315">
        <f>'General Fund Disbursements'!F603</f>
        <v>0</v>
      </c>
      <c r="F608" s="63"/>
    </row>
    <row r="609" spans="1:6" ht="13.5" customHeight="1">
      <c r="A609" s="129">
        <f t="shared" si="23"/>
      </c>
      <c r="B609" s="129" t="s">
        <v>1989</v>
      </c>
      <c r="C609" s="312">
        <f t="shared" si="21"/>
        <v>0</v>
      </c>
      <c r="D609" s="129">
        <v>20162017</v>
      </c>
      <c r="E609" s="315">
        <f>'General Fund Disbursements'!F604</f>
        <v>0</v>
      </c>
      <c r="F609" s="63"/>
    </row>
    <row r="610" spans="1:6" ht="13.5" customHeight="1">
      <c r="A610" s="129">
        <f t="shared" si="23"/>
      </c>
      <c r="B610" s="129" t="s">
        <v>1476</v>
      </c>
      <c r="C610" s="312">
        <f t="shared" si="21"/>
        <v>0</v>
      </c>
      <c r="D610" s="129">
        <v>20162017</v>
      </c>
      <c r="E610" s="315">
        <f>'General Fund Disbursements'!F608</f>
        <v>0</v>
      </c>
      <c r="F610" s="63"/>
    </row>
    <row r="611" spans="1:6" ht="13.5" customHeight="1">
      <c r="A611" s="129">
        <f t="shared" si="23"/>
      </c>
      <c r="B611" s="129" t="s">
        <v>1477</v>
      </c>
      <c r="C611" s="312">
        <f>IF(ISNUMBER(E611),E611,0)</f>
        <v>0</v>
      </c>
      <c r="D611" s="129">
        <v>20162017</v>
      </c>
      <c r="E611" s="315">
        <f>'General Fund Disbursements'!F609</f>
        <v>0</v>
      </c>
      <c r="F611" s="63"/>
    </row>
    <row r="612" spans="1:6" ht="13.5" customHeight="1">
      <c r="A612" s="129">
        <f t="shared" si="23"/>
      </c>
      <c r="B612" s="197" t="s">
        <v>1478</v>
      </c>
      <c r="C612" s="312">
        <f>IF(ISNUMBER(E612),E612,0)</f>
        <v>0</v>
      </c>
      <c r="D612" s="129">
        <v>20162017</v>
      </c>
      <c r="E612" s="315">
        <f>'General Fund Disbursements'!F610</f>
        <v>0</v>
      </c>
      <c r="F612" s="63"/>
    </row>
    <row r="613" spans="1:6" ht="13.5" customHeight="1">
      <c r="A613" s="129">
        <f t="shared" si="23"/>
      </c>
      <c r="B613" s="129" t="s">
        <v>1479</v>
      </c>
      <c r="C613" s="312">
        <f t="shared" si="21"/>
        <v>0</v>
      </c>
      <c r="D613" s="129">
        <v>20162017</v>
      </c>
      <c r="E613" s="315">
        <f>'General Fund Disbursements'!F611</f>
        <v>0</v>
      </c>
      <c r="F613" s="63"/>
    </row>
    <row r="614" spans="1:6" ht="13.5" customHeight="1">
      <c r="A614" s="129">
        <f t="shared" si="23"/>
      </c>
      <c r="B614" s="129" t="s">
        <v>1480</v>
      </c>
      <c r="C614" s="312">
        <f t="shared" si="21"/>
        <v>0</v>
      </c>
      <c r="D614" s="129">
        <v>20162017</v>
      </c>
      <c r="E614" s="315">
        <f>'General Fund Disbursements'!F612</f>
        <v>0</v>
      </c>
      <c r="F614" s="63"/>
    </row>
    <row r="615" spans="1:6" ht="13.5" customHeight="1">
      <c r="A615" s="129">
        <f t="shared" si="23"/>
      </c>
      <c r="B615" s="140" t="s">
        <v>1481</v>
      </c>
      <c r="C615" s="312">
        <f t="shared" si="21"/>
        <v>0</v>
      </c>
      <c r="D615" s="129">
        <v>20162017</v>
      </c>
      <c r="E615" s="315">
        <f>'General Fund Disbursements'!F613</f>
        <v>0</v>
      </c>
      <c r="F615" s="63"/>
    </row>
    <row r="616" spans="1:6" ht="13.5" customHeight="1">
      <c r="A616" s="129">
        <f t="shared" si="23"/>
      </c>
      <c r="B616" s="140" t="s">
        <v>1482</v>
      </c>
      <c r="C616" s="312">
        <f t="shared" si="21"/>
        <v>0</v>
      </c>
      <c r="D616" s="129">
        <v>20162017</v>
      </c>
      <c r="E616" s="315">
        <f>'General Fund Disbursements'!F614</f>
        <v>0</v>
      </c>
      <c r="F616" s="63"/>
    </row>
    <row r="617" spans="1:6" ht="13.5" customHeight="1">
      <c r="A617" s="129">
        <f t="shared" si="23"/>
      </c>
      <c r="B617" s="129" t="s">
        <v>1483</v>
      </c>
      <c r="C617" s="312">
        <f t="shared" si="21"/>
        <v>0</v>
      </c>
      <c r="D617" s="129">
        <v>20162017</v>
      </c>
      <c r="E617" s="315">
        <f>'General Fund Disbursements'!F615</f>
        <v>0</v>
      </c>
      <c r="F617" s="63"/>
    </row>
    <row r="618" spans="1:6" ht="13.5" customHeight="1">
      <c r="A618" s="129">
        <f t="shared" si="23"/>
      </c>
      <c r="B618" s="129" t="s">
        <v>1849</v>
      </c>
      <c r="C618" s="312">
        <f t="shared" si="21"/>
        <v>0</v>
      </c>
      <c r="D618" s="129">
        <v>20162017</v>
      </c>
      <c r="E618" s="315">
        <f>'General Fund Disbursements'!F616</f>
        <v>0</v>
      </c>
      <c r="F618" s="63"/>
    </row>
    <row r="619" spans="1:6" ht="13.5" customHeight="1">
      <c r="A619" s="129">
        <f t="shared" si="23"/>
      </c>
      <c r="B619" s="129" t="s">
        <v>1848</v>
      </c>
      <c r="C619" s="312">
        <f t="shared" si="21"/>
        <v>0</v>
      </c>
      <c r="D619" s="129">
        <v>20162017</v>
      </c>
      <c r="E619" s="315">
        <f>'General Fund Disbursements'!F617</f>
        <v>0</v>
      </c>
      <c r="F619" s="63"/>
    </row>
    <row r="620" spans="1:6" ht="13.5" customHeight="1">
      <c r="A620" s="129">
        <f t="shared" si="23"/>
      </c>
      <c r="B620" s="129" t="s">
        <v>1484</v>
      </c>
      <c r="C620" s="312">
        <f t="shared" si="21"/>
        <v>0</v>
      </c>
      <c r="D620" s="129">
        <v>20162017</v>
      </c>
      <c r="E620" s="315">
        <f>'General Fund Disbursements'!F618</f>
        <v>0</v>
      </c>
      <c r="F620" s="63"/>
    </row>
    <row r="621" spans="1:6" ht="13.5" customHeight="1">
      <c r="A621" s="129">
        <f t="shared" si="23"/>
      </c>
      <c r="B621" s="129" t="s">
        <v>1485</v>
      </c>
      <c r="C621" s="312">
        <f t="shared" si="21"/>
        <v>0</v>
      </c>
      <c r="D621" s="129">
        <v>20162017</v>
      </c>
      <c r="E621" s="315">
        <f>'General Fund Disbursements'!F619</f>
        <v>0</v>
      </c>
      <c r="F621" s="63"/>
    </row>
    <row r="622" spans="1:6" ht="13.5" customHeight="1">
      <c r="A622" s="129">
        <f t="shared" si="23"/>
      </c>
      <c r="B622" s="129" t="s">
        <v>1486</v>
      </c>
      <c r="C622" s="312">
        <f t="shared" si="21"/>
        <v>0</v>
      </c>
      <c r="D622" s="129">
        <v>20162017</v>
      </c>
      <c r="E622" s="315">
        <f>'General Fund Disbursements'!F620</f>
        <v>0</v>
      </c>
      <c r="F622" s="63"/>
    </row>
    <row r="623" spans="1:6" ht="13.5" customHeight="1">
      <c r="A623" s="129">
        <f t="shared" si="23"/>
      </c>
      <c r="B623" s="129" t="s">
        <v>1487</v>
      </c>
      <c r="C623" s="312">
        <f t="shared" si="21"/>
        <v>0</v>
      </c>
      <c r="D623" s="129">
        <v>20162017</v>
      </c>
      <c r="E623" s="315">
        <f>'General Fund Disbursements'!F624</f>
        <v>0</v>
      </c>
      <c r="F623" s="63"/>
    </row>
    <row r="624" spans="1:6" ht="13.5" customHeight="1">
      <c r="A624" s="129">
        <f t="shared" si="23"/>
      </c>
      <c r="B624" s="129" t="s">
        <v>1488</v>
      </c>
      <c r="C624" s="312">
        <f t="shared" si="21"/>
        <v>0</v>
      </c>
      <c r="D624" s="129">
        <v>20162017</v>
      </c>
      <c r="E624" s="315">
        <f>'General Fund Disbursements'!F625</f>
        <v>0</v>
      </c>
      <c r="F624" s="63"/>
    </row>
    <row r="625" spans="1:6" ht="13.5" customHeight="1">
      <c r="A625" s="129">
        <f t="shared" si="23"/>
      </c>
      <c r="B625" s="129" t="s">
        <v>1489</v>
      </c>
      <c r="C625" s="312">
        <f t="shared" si="21"/>
        <v>0</v>
      </c>
      <c r="D625" s="129">
        <v>20162017</v>
      </c>
      <c r="E625" s="315">
        <f>'General Fund Disbursements'!F626</f>
        <v>0</v>
      </c>
      <c r="F625" s="63"/>
    </row>
    <row r="626" spans="1:6" ht="13.5" customHeight="1">
      <c r="A626" s="129">
        <f t="shared" si="23"/>
      </c>
      <c r="B626" s="129" t="s">
        <v>1490</v>
      </c>
      <c r="C626" s="312">
        <f t="shared" si="21"/>
        <v>0</v>
      </c>
      <c r="D626" s="129">
        <v>20162017</v>
      </c>
      <c r="E626" s="315">
        <f>'General Fund Disbursements'!F627</f>
        <v>0</v>
      </c>
      <c r="F626" s="63"/>
    </row>
    <row r="627" spans="1:6" ht="13.5" customHeight="1">
      <c r="A627" s="129">
        <f t="shared" si="23"/>
      </c>
      <c r="B627" s="129" t="s">
        <v>1491</v>
      </c>
      <c r="C627" s="312">
        <f t="shared" si="21"/>
        <v>0</v>
      </c>
      <c r="D627" s="129">
        <v>20162017</v>
      </c>
      <c r="E627" s="315">
        <f>'General Fund Disbursements'!F628</f>
        <v>0</v>
      </c>
      <c r="F627" s="63"/>
    </row>
    <row r="628" spans="1:6" ht="13.5" customHeight="1">
      <c r="A628" s="129">
        <f t="shared" si="23"/>
      </c>
      <c r="B628" s="129" t="s">
        <v>1492</v>
      </c>
      <c r="C628" s="312">
        <f t="shared" si="21"/>
        <v>0</v>
      </c>
      <c r="D628" s="129">
        <v>20162017</v>
      </c>
      <c r="E628" s="315">
        <f>'General Fund Disbursements'!F629</f>
        <v>0</v>
      </c>
      <c r="F628" s="63"/>
    </row>
    <row r="629" spans="1:6" ht="13.5" customHeight="1">
      <c r="A629" s="129">
        <f t="shared" si="23"/>
      </c>
      <c r="B629" s="129" t="s">
        <v>1493</v>
      </c>
      <c r="C629" s="312">
        <f t="shared" si="21"/>
        <v>0</v>
      </c>
      <c r="D629" s="129">
        <v>20162017</v>
      </c>
      <c r="E629" s="315">
        <f>'General Fund Disbursements'!F630</f>
        <v>0</v>
      </c>
      <c r="F629" s="63"/>
    </row>
    <row r="630" spans="1:6" ht="13.5" customHeight="1">
      <c r="A630" s="129">
        <f t="shared" si="23"/>
      </c>
      <c r="B630" s="129" t="s">
        <v>1494</v>
      </c>
      <c r="C630" s="312">
        <f t="shared" si="21"/>
        <v>0</v>
      </c>
      <c r="D630" s="129">
        <v>20162017</v>
      </c>
      <c r="E630" s="315">
        <f>'General Fund Disbursements'!F631</f>
        <v>0</v>
      </c>
      <c r="F630" s="63"/>
    </row>
    <row r="631" spans="1:6" ht="13.5" customHeight="1">
      <c r="A631" s="129">
        <f t="shared" si="23"/>
      </c>
      <c r="B631" s="129" t="s">
        <v>1851</v>
      </c>
      <c r="C631" s="312">
        <f t="shared" si="21"/>
        <v>0</v>
      </c>
      <c r="D631" s="129">
        <v>20162017</v>
      </c>
      <c r="E631" s="315">
        <f>'General Fund Disbursements'!F632</f>
        <v>0</v>
      </c>
      <c r="F631" s="63"/>
    </row>
    <row r="632" spans="1:6" ht="13.5" customHeight="1">
      <c r="A632" s="129">
        <f t="shared" si="23"/>
      </c>
      <c r="B632" s="129" t="s">
        <v>1850</v>
      </c>
      <c r="C632" s="312">
        <f t="shared" si="21"/>
        <v>0</v>
      </c>
      <c r="D632" s="129">
        <v>20162017</v>
      </c>
      <c r="E632" s="315">
        <f>'General Fund Disbursements'!F633</f>
        <v>0</v>
      </c>
      <c r="F632" s="63"/>
    </row>
    <row r="633" spans="1:6" ht="13.5" customHeight="1">
      <c r="A633" s="129">
        <f t="shared" si="23"/>
      </c>
      <c r="B633" s="129" t="s">
        <v>1495</v>
      </c>
      <c r="C633" s="312">
        <f t="shared" si="21"/>
        <v>0</v>
      </c>
      <c r="D633" s="129">
        <v>20162017</v>
      </c>
      <c r="E633" s="315">
        <f>'General Fund Disbursements'!F634</f>
        <v>0</v>
      </c>
      <c r="F633" s="63"/>
    </row>
    <row r="634" spans="1:6" ht="13.5" customHeight="1">
      <c r="A634" s="129">
        <f t="shared" si="23"/>
      </c>
      <c r="B634" s="129" t="s">
        <v>1496</v>
      </c>
      <c r="C634" s="312">
        <f t="shared" si="21"/>
        <v>0</v>
      </c>
      <c r="D634" s="129">
        <v>20162017</v>
      </c>
      <c r="E634" s="315">
        <f>'General Fund Disbursements'!F635</f>
        <v>0</v>
      </c>
      <c r="F634" s="63"/>
    </row>
    <row r="635" spans="1:6" ht="13.5" customHeight="1">
      <c r="A635" s="129">
        <f t="shared" si="23"/>
      </c>
      <c r="B635" s="129" t="s">
        <v>941</v>
      </c>
      <c r="C635" s="312">
        <f t="shared" si="21"/>
        <v>0</v>
      </c>
      <c r="D635" s="129">
        <v>20162017</v>
      </c>
      <c r="E635" s="315">
        <f>'General Fund Disbursements'!F636</f>
        <v>0</v>
      </c>
      <c r="F635" s="63"/>
    </row>
    <row r="636" spans="1:6" ht="13.5" customHeight="1">
      <c r="A636" s="129">
        <f t="shared" si="23"/>
      </c>
      <c r="B636" s="129" t="s">
        <v>1497</v>
      </c>
      <c r="C636" s="312">
        <f t="shared" si="21"/>
        <v>0</v>
      </c>
      <c r="D636" s="129">
        <v>20162017</v>
      </c>
      <c r="E636" s="315">
        <f>'General Fund Disbursements'!F640</f>
        <v>0</v>
      </c>
      <c r="F636" s="63"/>
    </row>
    <row r="637" spans="1:6" ht="13.5" customHeight="1">
      <c r="A637" s="129">
        <f t="shared" si="23"/>
      </c>
      <c r="B637" s="129" t="s">
        <v>1498</v>
      </c>
      <c r="C637" s="312">
        <f>IF(ISNUMBER(E637),E637,0)</f>
        <v>0</v>
      </c>
      <c r="D637" s="129">
        <v>20162017</v>
      </c>
      <c r="E637" s="315">
        <f>'General Fund Disbursements'!F641</f>
        <v>0</v>
      </c>
      <c r="F637" s="63"/>
    </row>
    <row r="638" spans="1:6" ht="13.5" customHeight="1">
      <c r="A638" s="129">
        <f t="shared" si="23"/>
      </c>
      <c r="B638" s="129" t="s">
        <v>1499</v>
      </c>
      <c r="C638" s="312">
        <f>IF(ISNUMBER(E638),E638,0)</f>
        <v>0</v>
      </c>
      <c r="D638" s="129">
        <v>20162017</v>
      </c>
      <c r="E638" s="315">
        <f>'General Fund Disbursements'!F642</f>
        <v>0</v>
      </c>
      <c r="F638" s="63"/>
    </row>
    <row r="639" spans="1:6" ht="13.5" customHeight="1">
      <c r="A639" s="129">
        <f t="shared" si="23"/>
      </c>
      <c r="B639" s="129" t="s">
        <v>1500</v>
      </c>
      <c r="C639" s="312">
        <f t="shared" si="21"/>
        <v>0</v>
      </c>
      <c r="D639" s="129">
        <v>20162017</v>
      </c>
      <c r="E639" s="315">
        <f>'General Fund Disbursements'!F643</f>
        <v>0</v>
      </c>
      <c r="F639" s="63"/>
    </row>
    <row r="640" spans="1:6" ht="13.5" customHeight="1">
      <c r="A640" s="129">
        <f t="shared" si="23"/>
      </c>
      <c r="B640" s="129" t="s">
        <v>1501</v>
      </c>
      <c r="C640" s="312">
        <f t="shared" si="21"/>
        <v>0</v>
      </c>
      <c r="D640" s="129">
        <v>20162017</v>
      </c>
      <c r="E640" s="315">
        <f>'General Fund Disbursements'!F644</f>
        <v>0</v>
      </c>
      <c r="F640" s="63"/>
    </row>
    <row r="641" spans="1:6" ht="13.5" customHeight="1">
      <c r="A641" s="129">
        <f t="shared" si="23"/>
      </c>
      <c r="B641" s="129" t="s">
        <v>1502</v>
      </c>
      <c r="C641" s="312">
        <f t="shared" si="21"/>
        <v>0</v>
      </c>
      <c r="D641" s="129">
        <v>20162017</v>
      </c>
      <c r="E641" s="315">
        <f>'General Fund Disbursements'!F645</f>
        <v>0</v>
      </c>
      <c r="F641" s="63"/>
    </row>
    <row r="642" spans="1:6" ht="13.5" customHeight="1">
      <c r="A642" s="129">
        <f t="shared" si="23"/>
      </c>
      <c r="B642" s="129" t="s">
        <v>1503</v>
      </c>
      <c r="C642" s="312">
        <f t="shared" si="21"/>
        <v>0</v>
      </c>
      <c r="D642" s="129">
        <v>20162017</v>
      </c>
      <c r="E642" s="315">
        <f>'General Fund Disbursements'!F646</f>
        <v>0</v>
      </c>
      <c r="F642" s="63"/>
    </row>
    <row r="643" spans="1:6" ht="13.5" customHeight="1">
      <c r="A643" s="129">
        <f t="shared" si="23"/>
      </c>
      <c r="B643" s="129" t="s">
        <v>1504</v>
      </c>
      <c r="C643" s="312">
        <f t="shared" si="21"/>
        <v>0</v>
      </c>
      <c r="D643" s="129">
        <v>20162017</v>
      </c>
      <c r="E643" s="315">
        <f>'General Fund Disbursements'!F647</f>
        <v>0</v>
      </c>
      <c r="F643" s="63"/>
    </row>
    <row r="644" spans="1:6" ht="13.5" customHeight="1">
      <c r="A644" s="129">
        <f t="shared" si="23"/>
      </c>
      <c r="B644" s="129" t="s">
        <v>1852</v>
      </c>
      <c r="C644" s="312">
        <f t="shared" si="21"/>
        <v>0</v>
      </c>
      <c r="D644" s="129">
        <v>20162017</v>
      </c>
      <c r="E644" s="315">
        <f>'General Fund Disbursements'!F648</f>
        <v>0</v>
      </c>
      <c r="F644" s="63"/>
    </row>
    <row r="645" spans="1:6" ht="13.5" customHeight="1">
      <c r="A645" s="129">
        <f t="shared" si="23"/>
      </c>
      <c r="B645" s="129" t="s">
        <v>1853</v>
      </c>
      <c r="C645" s="312">
        <f t="shared" si="21"/>
        <v>0</v>
      </c>
      <c r="D645" s="129">
        <v>20162017</v>
      </c>
      <c r="E645" s="315">
        <f>'General Fund Disbursements'!F649</f>
        <v>0</v>
      </c>
      <c r="F645" s="63"/>
    </row>
    <row r="646" spans="1:6" ht="13.5" customHeight="1">
      <c r="A646" s="129">
        <f t="shared" si="23"/>
      </c>
      <c r="B646" s="129" t="s">
        <v>1505</v>
      </c>
      <c r="C646" s="312">
        <f t="shared" si="21"/>
        <v>0</v>
      </c>
      <c r="D646" s="129">
        <v>20162017</v>
      </c>
      <c r="E646" s="315">
        <f>'General Fund Disbursements'!F650</f>
        <v>0</v>
      </c>
      <c r="F646" s="63"/>
    </row>
    <row r="647" spans="1:6" ht="13.5" customHeight="1">
      <c r="A647" s="129">
        <f aca="true" t="shared" si="24" ref="A647:A710">IF($G$1=0,"",$G$1)</f>
      </c>
      <c r="B647" s="129" t="s">
        <v>1506</v>
      </c>
      <c r="C647" s="312">
        <f t="shared" si="21"/>
        <v>0</v>
      </c>
      <c r="D647" s="129">
        <v>20162017</v>
      </c>
      <c r="E647" s="315">
        <f>'General Fund Disbursements'!F651</f>
        <v>0</v>
      </c>
      <c r="F647" s="63"/>
    </row>
    <row r="648" spans="1:6" ht="13.5" customHeight="1">
      <c r="A648" s="129">
        <f t="shared" si="24"/>
      </c>
      <c r="B648" s="129" t="s">
        <v>940</v>
      </c>
      <c r="C648" s="312">
        <f t="shared" si="21"/>
        <v>0</v>
      </c>
      <c r="D648" s="129">
        <v>20162017</v>
      </c>
      <c r="E648" s="315">
        <f>'General Fund Disbursements'!F652</f>
        <v>0</v>
      </c>
      <c r="F648" s="63"/>
    </row>
    <row r="649" spans="1:6" ht="13.5" customHeight="1">
      <c r="A649" s="129">
        <f t="shared" si="24"/>
      </c>
      <c r="B649" s="129" t="s">
        <v>1507</v>
      </c>
      <c r="C649" s="312">
        <f t="shared" si="21"/>
        <v>0</v>
      </c>
      <c r="D649" s="129">
        <v>20162017</v>
      </c>
      <c r="E649" s="315">
        <f>'General Fund Disbursements'!F656</f>
        <v>0</v>
      </c>
      <c r="F649" s="63"/>
    </row>
    <row r="650" spans="1:6" ht="13.5" customHeight="1">
      <c r="A650" s="129">
        <f t="shared" si="24"/>
      </c>
      <c r="B650" s="197" t="s">
        <v>1508</v>
      </c>
      <c r="C650" s="312">
        <f>IF(ISNUMBER(E650),E650,0)</f>
        <v>0</v>
      </c>
      <c r="D650" s="129">
        <v>20162017</v>
      </c>
      <c r="E650" s="315">
        <f>'General Fund Disbursements'!F657</f>
        <v>0</v>
      </c>
      <c r="F650" s="63"/>
    </row>
    <row r="651" spans="1:6" ht="13.5" customHeight="1">
      <c r="A651" s="129">
        <f t="shared" si="24"/>
      </c>
      <c r="B651" s="129" t="s">
        <v>1509</v>
      </c>
      <c r="C651" s="312">
        <f>IF(ISNUMBER(E651),E651,0)</f>
        <v>0</v>
      </c>
      <c r="D651" s="129">
        <v>20162017</v>
      </c>
      <c r="E651" s="315">
        <f>'General Fund Disbursements'!F658</f>
        <v>0</v>
      </c>
      <c r="F651" s="63"/>
    </row>
    <row r="652" spans="1:6" ht="13.5" customHeight="1">
      <c r="A652" s="129">
        <f t="shared" si="24"/>
      </c>
      <c r="B652" s="140" t="s">
        <v>1510</v>
      </c>
      <c r="C652" s="312">
        <f t="shared" si="21"/>
        <v>0</v>
      </c>
      <c r="D652" s="129">
        <v>20162017</v>
      </c>
      <c r="E652" s="315">
        <f>'General Fund Disbursements'!F659</f>
        <v>0</v>
      </c>
      <c r="F652" s="63"/>
    </row>
    <row r="653" spans="1:6" ht="13.5" customHeight="1">
      <c r="A653" s="129">
        <f t="shared" si="24"/>
      </c>
      <c r="B653" s="140" t="s">
        <v>1511</v>
      </c>
      <c r="C653" s="312">
        <f aca="true" t="shared" si="25" ref="C653:C693">IF(ISNUMBER(E653),E653,0)</f>
        <v>0</v>
      </c>
      <c r="D653" s="129">
        <v>20162017</v>
      </c>
      <c r="E653" s="315">
        <f>'General Fund Disbursements'!F660</f>
        <v>0</v>
      </c>
      <c r="F653" s="63"/>
    </row>
    <row r="654" spans="1:6" ht="13.5" customHeight="1">
      <c r="A654" s="129">
        <f t="shared" si="24"/>
      </c>
      <c r="B654" s="129" t="s">
        <v>1512</v>
      </c>
      <c r="C654" s="312">
        <f t="shared" si="25"/>
        <v>0</v>
      </c>
      <c r="D654" s="129">
        <v>20162017</v>
      </c>
      <c r="E654" s="315">
        <f>'General Fund Disbursements'!F661</f>
        <v>0</v>
      </c>
      <c r="F654" s="63"/>
    </row>
    <row r="655" spans="1:6" ht="13.5" customHeight="1">
      <c r="A655" s="129">
        <f t="shared" si="24"/>
      </c>
      <c r="B655" s="129" t="s">
        <v>1513</v>
      </c>
      <c r="C655" s="312">
        <f t="shared" si="25"/>
        <v>0</v>
      </c>
      <c r="D655" s="129">
        <v>20162017</v>
      </c>
      <c r="E655" s="315">
        <f>'General Fund Disbursements'!F662</f>
        <v>0</v>
      </c>
      <c r="F655" s="63"/>
    </row>
    <row r="656" spans="1:6" ht="13.5" customHeight="1">
      <c r="A656" s="129">
        <f t="shared" si="24"/>
      </c>
      <c r="B656" s="129" t="s">
        <v>1514</v>
      </c>
      <c r="C656" s="312">
        <f t="shared" si="25"/>
        <v>0</v>
      </c>
      <c r="D656" s="129">
        <v>20162017</v>
      </c>
      <c r="E656" s="315">
        <f>'General Fund Disbursements'!F663</f>
        <v>0</v>
      </c>
      <c r="F656" s="63"/>
    </row>
    <row r="657" spans="1:6" ht="13.5" customHeight="1">
      <c r="A657" s="129">
        <f t="shared" si="24"/>
      </c>
      <c r="B657" s="129" t="s">
        <v>1855</v>
      </c>
      <c r="C657" s="312">
        <f t="shared" si="25"/>
        <v>0</v>
      </c>
      <c r="D657" s="129">
        <v>20162017</v>
      </c>
      <c r="E657" s="315">
        <f>'General Fund Disbursements'!F664</f>
        <v>0</v>
      </c>
      <c r="F657" s="63"/>
    </row>
    <row r="658" spans="1:6" ht="13.5" customHeight="1">
      <c r="A658" s="129">
        <f t="shared" si="24"/>
      </c>
      <c r="B658" s="129" t="s">
        <v>1854</v>
      </c>
      <c r="C658" s="312">
        <f t="shared" si="25"/>
        <v>0</v>
      </c>
      <c r="D658" s="129">
        <v>20162017</v>
      </c>
      <c r="E658" s="315">
        <f>'General Fund Disbursements'!F665</f>
        <v>0</v>
      </c>
      <c r="F658" s="63"/>
    </row>
    <row r="659" spans="1:6" ht="13.5" customHeight="1">
      <c r="A659" s="129">
        <f t="shared" si="24"/>
      </c>
      <c r="B659" s="129" t="s">
        <v>1515</v>
      </c>
      <c r="C659" s="312">
        <f t="shared" si="25"/>
        <v>0</v>
      </c>
      <c r="D659" s="129">
        <v>20162017</v>
      </c>
      <c r="E659" s="315">
        <f>'General Fund Disbursements'!F666</f>
        <v>0</v>
      </c>
      <c r="F659" s="63"/>
    </row>
    <row r="660" spans="1:6" ht="13.5" customHeight="1">
      <c r="A660" s="129">
        <f t="shared" si="24"/>
      </c>
      <c r="B660" s="129" t="s">
        <v>1516</v>
      </c>
      <c r="C660" s="312">
        <f t="shared" si="25"/>
        <v>0</v>
      </c>
      <c r="D660" s="129">
        <v>20162017</v>
      </c>
      <c r="E660" s="315">
        <f>'General Fund Disbursements'!F667</f>
        <v>0</v>
      </c>
      <c r="F660" s="63"/>
    </row>
    <row r="661" spans="1:6" ht="13.5" customHeight="1">
      <c r="A661" s="129">
        <f t="shared" si="24"/>
      </c>
      <c r="B661" s="129" t="s">
        <v>939</v>
      </c>
      <c r="C661" s="312">
        <f t="shared" si="25"/>
        <v>0</v>
      </c>
      <c r="D661" s="129">
        <v>20162017</v>
      </c>
      <c r="E661" s="315">
        <f>'General Fund Disbursements'!F668</f>
        <v>0</v>
      </c>
      <c r="F661" s="63"/>
    </row>
    <row r="662" spans="1:6" ht="13.5" customHeight="1">
      <c r="A662" s="129">
        <f t="shared" si="24"/>
      </c>
      <c r="B662" s="129" t="s">
        <v>1517</v>
      </c>
      <c r="C662" s="312">
        <f t="shared" si="25"/>
        <v>0</v>
      </c>
      <c r="D662" s="129">
        <v>20162017</v>
      </c>
      <c r="E662" s="315">
        <f>'General Fund Disbursements'!F672</f>
        <v>0</v>
      </c>
      <c r="F662" s="63"/>
    </row>
    <row r="663" spans="1:6" ht="13.5" customHeight="1">
      <c r="A663" s="129">
        <f t="shared" si="24"/>
      </c>
      <c r="B663" s="129" t="s">
        <v>1518</v>
      </c>
      <c r="C663" s="312">
        <f>IF(ISNUMBER(E663),E663,0)</f>
        <v>0</v>
      </c>
      <c r="D663" s="129">
        <v>20162017</v>
      </c>
      <c r="E663" s="315">
        <f>'General Fund Disbursements'!F673</f>
        <v>0</v>
      </c>
      <c r="F663" s="63"/>
    </row>
    <row r="664" spans="1:6" ht="13.5" customHeight="1">
      <c r="A664" s="129">
        <f t="shared" si="24"/>
      </c>
      <c r="B664" s="129" t="s">
        <v>1519</v>
      </c>
      <c r="C664" s="312">
        <f>IF(ISNUMBER(E664),E664,0)</f>
        <v>0</v>
      </c>
      <c r="D664" s="129">
        <v>20162017</v>
      </c>
      <c r="E664" s="315">
        <f>'General Fund Disbursements'!F674</f>
        <v>0</v>
      </c>
      <c r="F664" s="63"/>
    </row>
    <row r="665" spans="1:6" ht="13.5" customHeight="1">
      <c r="A665" s="129">
        <f t="shared" si="24"/>
      </c>
      <c r="B665" s="129" t="s">
        <v>1520</v>
      </c>
      <c r="C665" s="312">
        <f t="shared" si="25"/>
        <v>0</v>
      </c>
      <c r="D665" s="129">
        <v>20162017</v>
      </c>
      <c r="E665" s="315">
        <f>'General Fund Disbursements'!F675</f>
        <v>0</v>
      </c>
      <c r="F665" s="63"/>
    </row>
    <row r="666" spans="1:6" ht="13.5" customHeight="1">
      <c r="A666" s="129">
        <f t="shared" si="24"/>
      </c>
      <c r="B666" s="129" t="s">
        <v>1521</v>
      </c>
      <c r="C666" s="312">
        <f t="shared" si="25"/>
        <v>0</v>
      </c>
      <c r="D666" s="129">
        <v>20162017</v>
      </c>
      <c r="E666" s="315">
        <f>'General Fund Disbursements'!F676</f>
        <v>0</v>
      </c>
      <c r="F666" s="63"/>
    </row>
    <row r="667" spans="1:6" ht="13.5" customHeight="1">
      <c r="A667" s="129">
        <f t="shared" si="24"/>
      </c>
      <c r="B667" s="129" t="s">
        <v>1522</v>
      </c>
      <c r="C667" s="312">
        <f t="shared" si="25"/>
        <v>0</v>
      </c>
      <c r="D667" s="129">
        <v>20162017</v>
      </c>
      <c r="E667" s="315">
        <f>'General Fund Disbursements'!F677</f>
        <v>0</v>
      </c>
      <c r="F667" s="63"/>
    </row>
    <row r="668" spans="1:6" ht="13.5" customHeight="1">
      <c r="A668" s="129">
        <f t="shared" si="24"/>
      </c>
      <c r="B668" s="129" t="s">
        <v>1523</v>
      </c>
      <c r="C668" s="312">
        <f t="shared" si="25"/>
        <v>0</v>
      </c>
      <c r="D668" s="129">
        <v>20162017</v>
      </c>
      <c r="E668" s="315">
        <f>'General Fund Disbursements'!F678</f>
        <v>0</v>
      </c>
      <c r="F668" s="63"/>
    </row>
    <row r="669" spans="1:6" ht="13.5" customHeight="1">
      <c r="A669" s="129">
        <f t="shared" si="24"/>
      </c>
      <c r="B669" s="129" t="s">
        <v>1524</v>
      </c>
      <c r="C669" s="312">
        <f t="shared" si="25"/>
        <v>0</v>
      </c>
      <c r="D669" s="129">
        <v>20162017</v>
      </c>
      <c r="E669" s="315">
        <f>'General Fund Disbursements'!F679</f>
        <v>0</v>
      </c>
      <c r="F669" s="63"/>
    </row>
    <row r="670" spans="1:6" ht="13.5" customHeight="1">
      <c r="A670" s="129">
        <f t="shared" si="24"/>
      </c>
      <c r="B670" s="129" t="s">
        <v>1857</v>
      </c>
      <c r="C670" s="312">
        <f t="shared" si="25"/>
        <v>0</v>
      </c>
      <c r="D670" s="129">
        <v>20162017</v>
      </c>
      <c r="E670" s="315">
        <f>'General Fund Disbursements'!F680</f>
        <v>0</v>
      </c>
      <c r="F670" s="63"/>
    </row>
    <row r="671" spans="1:6" ht="13.5" customHeight="1">
      <c r="A671" s="129">
        <f t="shared" si="24"/>
      </c>
      <c r="B671" s="129" t="s">
        <v>1856</v>
      </c>
      <c r="C671" s="312">
        <f t="shared" si="25"/>
        <v>0</v>
      </c>
      <c r="D671" s="129">
        <v>20162017</v>
      </c>
      <c r="E671" s="315">
        <f>'General Fund Disbursements'!F681</f>
        <v>0</v>
      </c>
      <c r="F671" s="63"/>
    </row>
    <row r="672" spans="1:6" ht="13.5" customHeight="1">
      <c r="A672" s="129">
        <f t="shared" si="24"/>
      </c>
      <c r="B672" s="129" t="s">
        <v>1525</v>
      </c>
      <c r="C672" s="312">
        <f t="shared" si="25"/>
        <v>0</v>
      </c>
      <c r="D672" s="129">
        <v>20162017</v>
      </c>
      <c r="E672" s="315">
        <f>'General Fund Disbursements'!F682</f>
        <v>0</v>
      </c>
      <c r="F672" s="63"/>
    </row>
    <row r="673" spans="1:6" ht="13.5" customHeight="1">
      <c r="A673" s="129">
        <f t="shared" si="24"/>
      </c>
      <c r="B673" s="129" t="s">
        <v>1526</v>
      </c>
      <c r="C673" s="312">
        <f t="shared" si="25"/>
        <v>0</v>
      </c>
      <c r="D673" s="129">
        <v>20162017</v>
      </c>
      <c r="E673" s="315">
        <f>'General Fund Disbursements'!F683</f>
        <v>0</v>
      </c>
      <c r="F673" s="63"/>
    </row>
    <row r="674" spans="1:6" ht="13.5" customHeight="1">
      <c r="A674" s="129">
        <f t="shared" si="24"/>
      </c>
      <c r="B674" s="129" t="s">
        <v>1527</v>
      </c>
      <c r="C674" s="312">
        <f t="shared" si="25"/>
        <v>0</v>
      </c>
      <c r="D674" s="129">
        <v>20162017</v>
      </c>
      <c r="E674" s="315">
        <f>'General Fund Disbursements'!F684</f>
        <v>0</v>
      </c>
      <c r="F674" s="63"/>
    </row>
    <row r="675" spans="1:6" ht="13.5" customHeight="1">
      <c r="A675" s="129">
        <f t="shared" si="24"/>
      </c>
      <c r="B675" s="129" t="s">
        <v>1528</v>
      </c>
      <c r="C675" s="312">
        <f t="shared" si="25"/>
        <v>0</v>
      </c>
      <c r="D675" s="129">
        <v>20162017</v>
      </c>
      <c r="E675" s="315">
        <f>'General Fund Disbursements'!F688</f>
        <v>0</v>
      </c>
      <c r="F675" s="63"/>
    </row>
    <row r="676" spans="1:6" ht="13.5" customHeight="1">
      <c r="A676" s="129">
        <f t="shared" si="24"/>
      </c>
      <c r="B676" s="129" t="s">
        <v>1529</v>
      </c>
      <c r="C676" s="312">
        <f>IF(ISNUMBER(E676),E676,0)</f>
        <v>0</v>
      </c>
      <c r="D676" s="129">
        <v>20162017</v>
      </c>
      <c r="E676" s="315">
        <f>'General Fund Disbursements'!F689</f>
        <v>0</v>
      </c>
      <c r="F676" s="63"/>
    </row>
    <row r="677" spans="1:6" ht="13.5" customHeight="1">
      <c r="A677" s="129">
        <f t="shared" si="24"/>
      </c>
      <c r="B677" s="129" t="s">
        <v>1530</v>
      </c>
      <c r="C677" s="312">
        <f>IF(ISNUMBER(E677),E677,0)</f>
        <v>0</v>
      </c>
      <c r="D677" s="129">
        <v>20162017</v>
      </c>
      <c r="E677" s="315">
        <f>'General Fund Disbursements'!F690</f>
        <v>0</v>
      </c>
      <c r="F677" s="63"/>
    </row>
    <row r="678" spans="1:6" ht="13.5" customHeight="1">
      <c r="A678" s="129">
        <f t="shared" si="24"/>
      </c>
      <c r="B678" s="129" t="s">
        <v>1531</v>
      </c>
      <c r="C678" s="312">
        <f t="shared" si="25"/>
        <v>0</v>
      </c>
      <c r="D678" s="129">
        <v>20162017</v>
      </c>
      <c r="E678" s="315">
        <f>'General Fund Disbursements'!F691</f>
        <v>0</v>
      </c>
      <c r="F678" s="63"/>
    </row>
    <row r="679" spans="1:6" ht="13.5" customHeight="1">
      <c r="A679" s="129">
        <f t="shared" si="24"/>
      </c>
      <c r="B679" s="129" t="s">
        <v>1532</v>
      </c>
      <c r="C679" s="312">
        <f t="shared" si="25"/>
        <v>0</v>
      </c>
      <c r="D679" s="129">
        <v>20162017</v>
      </c>
      <c r="E679" s="315">
        <f>'General Fund Disbursements'!F692</f>
        <v>0</v>
      </c>
      <c r="F679" s="63"/>
    </row>
    <row r="680" spans="1:6" ht="13.5" customHeight="1">
      <c r="A680" s="129">
        <f t="shared" si="24"/>
      </c>
      <c r="B680" s="129" t="s">
        <v>1533</v>
      </c>
      <c r="C680" s="312">
        <f t="shared" si="25"/>
        <v>0</v>
      </c>
      <c r="D680" s="129">
        <v>20162017</v>
      </c>
      <c r="E680" s="315">
        <f>'General Fund Disbursements'!F693</f>
        <v>0</v>
      </c>
      <c r="F680" s="63"/>
    </row>
    <row r="681" spans="1:6" ht="13.5" customHeight="1">
      <c r="A681" s="129">
        <f t="shared" si="24"/>
      </c>
      <c r="B681" s="197" t="s">
        <v>1534</v>
      </c>
      <c r="C681" s="312">
        <f t="shared" si="25"/>
        <v>0</v>
      </c>
      <c r="D681" s="129">
        <v>20162017</v>
      </c>
      <c r="E681" s="315">
        <f>'General Fund Disbursements'!F694</f>
        <v>0</v>
      </c>
      <c r="F681" s="63"/>
    </row>
    <row r="682" spans="1:6" ht="13.5" customHeight="1">
      <c r="A682" s="129">
        <f t="shared" si="24"/>
      </c>
      <c r="B682" s="129" t="s">
        <v>1535</v>
      </c>
      <c r="C682" s="312">
        <f t="shared" si="25"/>
        <v>0</v>
      </c>
      <c r="D682" s="129">
        <v>20162017</v>
      </c>
      <c r="E682" s="315">
        <f>'General Fund Disbursements'!F695</f>
        <v>0</v>
      </c>
      <c r="F682" s="63"/>
    </row>
    <row r="683" spans="1:6" ht="13.5" customHeight="1">
      <c r="A683" s="129">
        <f t="shared" si="24"/>
      </c>
      <c r="B683" s="129" t="s">
        <v>1859</v>
      </c>
      <c r="C683" s="312">
        <f t="shared" si="25"/>
        <v>0</v>
      </c>
      <c r="D683" s="129">
        <v>20162017</v>
      </c>
      <c r="E683" s="315">
        <f>'General Fund Disbursements'!F696</f>
        <v>0</v>
      </c>
      <c r="F683" s="63"/>
    </row>
    <row r="684" spans="1:6" ht="13.5" customHeight="1">
      <c r="A684" s="129">
        <f t="shared" si="24"/>
      </c>
      <c r="B684" s="129" t="s">
        <v>1858</v>
      </c>
      <c r="C684" s="312">
        <f t="shared" si="25"/>
        <v>0</v>
      </c>
      <c r="D684" s="129">
        <v>20162017</v>
      </c>
      <c r="E684" s="315">
        <f>'General Fund Disbursements'!F697</f>
        <v>0</v>
      </c>
      <c r="F684" s="63"/>
    </row>
    <row r="685" spans="1:6" ht="13.5" customHeight="1">
      <c r="A685" s="129">
        <f t="shared" si="24"/>
      </c>
      <c r="B685" s="129" t="s">
        <v>1536</v>
      </c>
      <c r="C685" s="312">
        <f t="shared" si="25"/>
        <v>0</v>
      </c>
      <c r="D685" s="129">
        <v>20162017</v>
      </c>
      <c r="E685" s="315">
        <f>'General Fund Disbursements'!F698</f>
        <v>0</v>
      </c>
      <c r="F685" s="63"/>
    </row>
    <row r="686" spans="1:6" ht="13.5" customHeight="1">
      <c r="A686" s="129">
        <f t="shared" si="24"/>
      </c>
      <c r="B686" s="140" t="s">
        <v>1537</v>
      </c>
      <c r="C686" s="312">
        <f t="shared" si="25"/>
        <v>0</v>
      </c>
      <c r="D686" s="129">
        <v>20162017</v>
      </c>
      <c r="E686" s="315">
        <f>'General Fund Disbursements'!F699</f>
        <v>0</v>
      </c>
      <c r="F686" s="63"/>
    </row>
    <row r="687" spans="1:6" ht="13.5" customHeight="1">
      <c r="A687" s="129">
        <f t="shared" si="24"/>
      </c>
      <c r="B687" s="140" t="s">
        <v>1538</v>
      </c>
      <c r="C687" s="312">
        <f t="shared" si="25"/>
        <v>0</v>
      </c>
      <c r="D687" s="129">
        <v>20162017</v>
      </c>
      <c r="E687" s="315">
        <f>'General Fund Disbursements'!F700</f>
        <v>0</v>
      </c>
      <c r="F687" s="63"/>
    </row>
    <row r="688" spans="1:6" ht="13.5" customHeight="1">
      <c r="A688" s="129">
        <f t="shared" si="24"/>
      </c>
      <c r="B688" s="140" t="s">
        <v>1539</v>
      </c>
      <c r="C688" s="312">
        <f t="shared" si="25"/>
        <v>0</v>
      </c>
      <c r="D688" s="129">
        <v>20162017</v>
      </c>
      <c r="E688" s="315">
        <f>'General Fund Disbursements'!F704</f>
        <v>0</v>
      </c>
      <c r="F688" s="63"/>
    </row>
    <row r="689" spans="1:6" ht="13.5" customHeight="1">
      <c r="A689" s="129">
        <f t="shared" si="24"/>
      </c>
      <c r="B689" s="140" t="s">
        <v>1540</v>
      </c>
      <c r="C689" s="312">
        <f>IF(ISNUMBER(E689),E689,0)</f>
        <v>0</v>
      </c>
      <c r="D689" s="129">
        <v>20162017</v>
      </c>
      <c r="E689" s="315">
        <f>'General Fund Disbursements'!F705</f>
        <v>0</v>
      </c>
      <c r="F689" s="63"/>
    </row>
    <row r="690" spans="1:6" ht="13.5" customHeight="1">
      <c r="A690" s="129">
        <f t="shared" si="24"/>
      </c>
      <c r="B690" s="140" t="s">
        <v>1541</v>
      </c>
      <c r="C690" s="312">
        <f>IF(ISNUMBER(E690),E690,0)</f>
        <v>0</v>
      </c>
      <c r="D690" s="129">
        <v>20162017</v>
      </c>
      <c r="E690" s="315">
        <f>'General Fund Disbursements'!F706</f>
        <v>0</v>
      </c>
      <c r="F690" s="63"/>
    </row>
    <row r="691" spans="1:6" ht="13.5" customHeight="1">
      <c r="A691" s="129">
        <f t="shared" si="24"/>
      </c>
      <c r="B691" s="129" t="s">
        <v>1542</v>
      </c>
      <c r="C691" s="312">
        <f t="shared" si="25"/>
        <v>0</v>
      </c>
      <c r="D691" s="129">
        <v>20162017</v>
      </c>
      <c r="E691" s="315">
        <f>'General Fund Disbursements'!F707</f>
        <v>0</v>
      </c>
      <c r="F691" s="63"/>
    </row>
    <row r="692" spans="1:6" ht="13.5" customHeight="1">
      <c r="A692" s="129">
        <f t="shared" si="24"/>
      </c>
      <c r="B692" s="129" t="s">
        <v>1543</v>
      </c>
      <c r="C692" s="312">
        <f t="shared" si="25"/>
        <v>0</v>
      </c>
      <c r="D692" s="129">
        <v>20162017</v>
      </c>
      <c r="E692" s="315">
        <f>'General Fund Disbursements'!F708</f>
        <v>0</v>
      </c>
      <c r="F692" s="63"/>
    </row>
    <row r="693" spans="1:6" ht="13.5" customHeight="1">
      <c r="A693" s="129">
        <f t="shared" si="24"/>
      </c>
      <c r="B693" s="129" t="s">
        <v>1544</v>
      </c>
      <c r="C693" s="312">
        <f t="shared" si="25"/>
        <v>0</v>
      </c>
      <c r="D693" s="129">
        <v>20162017</v>
      </c>
      <c r="E693" s="315">
        <f>'General Fund Disbursements'!F709</f>
        <v>0</v>
      </c>
      <c r="F693" s="63"/>
    </row>
    <row r="694" spans="1:6" ht="13.5" customHeight="1">
      <c r="A694" s="129">
        <f t="shared" si="24"/>
      </c>
      <c r="B694" s="129" t="s">
        <v>1545</v>
      </c>
      <c r="C694" s="312">
        <f aca="true" t="shared" si="26" ref="C694:C772">IF(ISNUMBER(E694),E694,0)</f>
        <v>0</v>
      </c>
      <c r="D694" s="129">
        <v>20162017</v>
      </c>
      <c r="E694" s="315">
        <f>'General Fund Disbursements'!F710</f>
        <v>0</v>
      </c>
      <c r="F694" s="63"/>
    </row>
    <row r="695" spans="1:6" ht="13.5" customHeight="1">
      <c r="A695" s="129">
        <f t="shared" si="24"/>
      </c>
      <c r="B695" s="129" t="s">
        <v>1546</v>
      </c>
      <c r="C695" s="312">
        <f t="shared" si="26"/>
        <v>0</v>
      </c>
      <c r="D695" s="129">
        <v>20162017</v>
      </c>
      <c r="E695" s="315">
        <f>'General Fund Disbursements'!F711</f>
        <v>0</v>
      </c>
      <c r="F695" s="63"/>
    </row>
    <row r="696" spans="1:6" ht="13.5" customHeight="1">
      <c r="A696" s="129">
        <f t="shared" si="24"/>
      </c>
      <c r="B696" s="129" t="s">
        <v>1860</v>
      </c>
      <c r="C696" s="312">
        <f t="shared" si="26"/>
        <v>0</v>
      </c>
      <c r="D696" s="129">
        <v>20162017</v>
      </c>
      <c r="E696" s="315">
        <f>'General Fund Disbursements'!F712</f>
        <v>0</v>
      </c>
      <c r="F696" s="63"/>
    </row>
    <row r="697" spans="1:6" ht="13.5" customHeight="1">
      <c r="A697" s="129">
        <f t="shared" si="24"/>
      </c>
      <c r="B697" s="129" t="s">
        <v>1861</v>
      </c>
      <c r="C697" s="312">
        <f t="shared" si="26"/>
        <v>0</v>
      </c>
      <c r="D697" s="129">
        <v>20162017</v>
      </c>
      <c r="E697" s="315">
        <f>'General Fund Disbursements'!F713</f>
        <v>0</v>
      </c>
      <c r="F697" s="63"/>
    </row>
    <row r="698" spans="1:6" ht="13.5" customHeight="1">
      <c r="A698" s="129">
        <f t="shared" si="24"/>
      </c>
      <c r="B698" s="129" t="s">
        <v>1547</v>
      </c>
      <c r="C698" s="312">
        <f t="shared" si="26"/>
        <v>0</v>
      </c>
      <c r="D698" s="129">
        <v>20162017</v>
      </c>
      <c r="E698" s="315">
        <f>'General Fund Disbursements'!F714</f>
        <v>0</v>
      </c>
      <c r="F698" s="63"/>
    </row>
    <row r="699" spans="1:6" ht="13.5" customHeight="1">
      <c r="A699" s="129">
        <f t="shared" si="24"/>
      </c>
      <c r="B699" s="129" t="s">
        <v>1548</v>
      </c>
      <c r="C699" s="312">
        <f t="shared" si="26"/>
        <v>0</v>
      </c>
      <c r="D699" s="129">
        <v>20162017</v>
      </c>
      <c r="E699" s="315">
        <f>'General Fund Disbursements'!F715</f>
        <v>0</v>
      </c>
      <c r="F699" s="63"/>
    </row>
    <row r="700" spans="1:6" ht="13.5" customHeight="1">
      <c r="A700" s="129">
        <f t="shared" si="24"/>
      </c>
      <c r="B700" s="129" t="s">
        <v>1549</v>
      </c>
      <c r="C700" s="312">
        <f t="shared" si="26"/>
        <v>0</v>
      </c>
      <c r="D700" s="129">
        <v>20162017</v>
      </c>
      <c r="E700" s="315">
        <f>'General Fund Disbursements'!F716</f>
        <v>0</v>
      </c>
      <c r="F700" s="63"/>
    </row>
    <row r="701" spans="1:6" ht="13.5" customHeight="1">
      <c r="A701" s="129">
        <f t="shared" si="24"/>
      </c>
      <c r="B701" s="129" t="s">
        <v>1550</v>
      </c>
      <c r="C701" s="312">
        <f t="shared" si="26"/>
        <v>0</v>
      </c>
      <c r="D701" s="129">
        <v>20162017</v>
      </c>
      <c r="E701" s="315">
        <f>'General Fund Disbursements'!F720</f>
        <v>0</v>
      </c>
      <c r="F701" s="63"/>
    </row>
    <row r="702" spans="1:6" ht="13.5" customHeight="1">
      <c r="A702" s="129">
        <f t="shared" si="24"/>
      </c>
      <c r="B702" s="129" t="s">
        <v>1551</v>
      </c>
      <c r="C702" s="312">
        <f>IF(ISNUMBER(E702),E702,0)</f>
        <v>0</v>
      </c>
      <c r="D702" s="129">
        <v>20162017</v>
      </c>
      <c r="E702" s="315">
        <f>'General Fund Disbursements'!F721</f>
        <v>0</v>
      </c>
      <c r="F702" s="63"/>
    </row>
    <row r="703" spans="1:6" ht="13.5" customHeight="1">
      <c r="A703" s="129">
        <f t="shared" si="24"/>
      </c>
      <c r="B703" s="129" t="s">
        <v>1552</v>
      </c>
      <c r="C703" s="312">
        <f>IF(ISNUMBER(E703),E703,0)</f>
        <v>0</v>
      </c>
      <c r="D703" s="129">
        <v>20162017</v>
      </c>
      <c r="E703" s="315">
        <f>'General Fund Disbursements'!F722</f>
        <v>0</v>
      </c>
      <c r="F703" s="63"/>
    </row>
    <row r="704" spans="1:6" ht="13.5" customHeight="1">
      <c r="A704" s="129">
        <f t="shared" si="24"/>
      </c>
      <c r="B704" s="129" t="s">
        <v>1553</v>
      </c>
      <c r="C704" s="312">
        <f t="shared" si="26"/>
        <v>0</v>
      </c>
      <c r="D704" s="129">
        <v>20162017</v>
      </c>
      <c r="E704" s="315">
        <f>'General Fund Disbursements'!F723</f>
        <v>0</v>
      </c>
      <c r="F704" s="63"/>
    </row>
    <row r="705" spans="1:6" ht="13.5" customHeight="1">
      <c r="A705" s="129">
        <f t="shared" si="24"/>
      </c>
      <c r="B705" s="129" t="s">
        <v>1554</v>
      </c>
      <c r="C705" s="312">
        <f t="shared" si="26"/>
        <v>0</v>
      </c>
      <c r="D705" s="129">
        <v>20162017</v>
      </c>
      <c r="E705" s="315">
        <f>'General Fund Disbursements'!F724</f>
        <v>0</v>
      </c>
      <c r="F705" s="63"/>
    </row>
    <row r="706" spans="1:6" ht="13.5" customHeight="1">
      <c r="A706" s="129">
        <f t="shared" si="24"/>
      </c>
      <c r="B706" s="129" t="s">
        <v>1555</v>
      </c>
      <c r="C706" s="312">
        <f t="shared" si="26"/>
        <v>0</v>
      </c>
      <c r="D706" s="129">
        <v>20162017</v>
      </c>
      <c r="E706" s="315">
        <f>'General Fund Disbursements'!F725</f>
        <v>0</v>
      </c>
      <c r="F706" s="63"/>
    </row>
    <row r="707" spans="1:6" ht="13.5" customHeight="1">
      <c r="A707" s="129">
        <f t="shared" si="24"/>
      </c>
      <c r="B707" s="129" t="s">
        <v>1556</v>
      </c>
      <c r="C707" s="312">
        <f t="shared" si="26"/>
        <v>0</v>
      </c>
      <c r="D707" s="129">
        <v>20162017</v>
      </c>
      <c r="E707" s="315">
        <f>'General Fund Disbursements'!F726</f>
        <v>0</v>
      </c>
      <c r="F707" s="63"/>
    </row>
    <row r="708" spans="1:6" ht="13.5" customHeight="1">
      <c r="A708" s="129">
        <f t="shared" si="24"/>
      </c>
      <c r="B708" s="129" t="s">
        <v>1557</v>
      </c>
      <c r="C708" s="312">
        <f t="shared" si="26"/>
        <v>0</v>
      </c>
      <c r="D708" s="129">
        <v>20162017</v>
      </c>
      <c r="E708" s="315">
        <f>'General Fund Disbursements'!F727</f>
        <v>0</v>
      </c>
      <c r="F708" s="63"/>
    </row>
    <row r="709" spans="1:6" ht="13.5" customHeight="1">
      <c r="A709" s="129">
        <f t="shared" si="24"/>
      </c>
      <c r="B709" s="129" t="s">
        <v>1862</v>
      </c>
      <c r="C709" s="312">
        <f>IF(ISNUMBER(E709),E709,0)</f>
        <v>0</v>
      </c>
      <c r="D709" s="129">
        <v>20162017</v>
      </c>
      <c r="E709" s="315">
        <f>'General Fund Disbursements'!F728</f>
        <v>0</v>
      </c>
      <c r="F709" s="63"/>
    </row>
    <row r="710" spans="1:6" ht="13.5" customHeight="1">
      <c r="A710" s="129">
        <f t="shared" si="24"/>
      </c>
      <c r="B710" s="129" t="s">
        <v>1863</v>
      </c>
      <c r="C710" s="312">
        <f t="shared" si="26"/>
        <v>0</v>
      </c>
      <c r="D710" s="129">
        <v>20162017</v>
      </c>
      <c r="E710" s="315">
        <f>'General Fund Disbursements'!F729</f>
        <v>0</v>
      </c>
      <c r="F710" s="63"/>
    </row>
    <row r="711" spans="1:6" ht="13.5" customHeight="1">
      <c r="A711" s="129">
        <f aca="true" t="shared" si="27" ref="A711:A774">IF($G$1=0,"",$G$1)</f>
      </c>
      <c r="B711" s="129" t="s">
        <v>1558</v>
      </c>
      <c r="C711" s="312">
        <f t="shared" si="26"/>
        <v>0</v>
      </c>
      <c r="D711" s="129">
        <v>20162017</v>
      </c>
      <c r="E711" s="315">
        <f>'General Fund Disbursements'!F730</f>
        <v>0</v>
      </c>
      <c r="F711" s="63"/>
    </row>
    <row r="712" spans="1:6" ht="13.5" customHeight="1">
      <c r="A712" s="129">
        <f t="shared" si="27"/>
      </c>
      <c r="B712" s="129" t="s">
        <v>1559</v>
      </c>
      <c r="C712" s="312">
        <f t="shared" si="26"/>
        <v>0</v>
      </c>
      <c r="D712" s="129">
        <v>20162017</v>
      </c>
      <c r="E712" s="315">
        <f>'General Fund Disbursements'!F731</f>
        <v>0</v>
      </c>
      <c r="F712" s="63"/>
    </row>
    <row r="713" spans="1:7" ht="13.5" customHeight="1">
      <c r="A713" s="129">
        <f t="shared" si="27"/>
      </c>
      <c r="B713" s="129" t="s">
        <v>1560</v>
      </c>
      <c r="C713" s="312">
        <f t="shared" si="26"/>
        <v>0</v>
      </c>
      <c r="D713" s="129">
        <v>20162017</v>
      </c>
      <c r="E713" s="315">
        <f>'General Fund Disbursements'!F732</f>
        <v>0</v>
      </c>
      <c r="F713" s="63"/>
      <c r="G713" s="55"/>
    </row>
    <row r="714" spans="1:7" ht="13.5" customHeight="1">
      <c r="A714" s="129">
        <f t="shared" si="27"/>
      </c>
      <c r="B714" s="129" t="s">
        <v>1561</v>
      </c>
      <c r="C714" s="312">
        <f t="shared" si="26"/>
        <v>0</v>
      </c>
      <c r="D714" s="129">
        <v>20162017</v>
      </c>
      <c r="E714" s="315">
        <f>'General Fund Disbursements'!F736</f>
        <v>0</v>
      </c>
      <c r="F714" s="63"/>
      <c r="G714" s="55"/>
    </row>
    <row r="715" spans="1:7" ht="13.5" customHeight="1">
      <c r="A715" s="129">
        <f t="shared" si="27"/>
      </c>
      <c r="B715" s="129" t="s">
        <v>1562</v>
      </c>
      <c r="C715" s="312">
        <f>IF(ISNUMBER(E715),E715,0)</f>
        <v>0</v>
      </c>
      <c r="D715" s="129">
        <v>20162017</v>
      </c>
      <c r="E715" s="315">
        <f>'General Fund Disbursements'!F737</f>
        <v>0</v>
      </c>
      <c r="F715" s="63"/>
      <c r="G715" s="55"/>
    </row>
    <row r="716" spans="1:7" ht="13.5" customHeight="1">
      <c r="A716" s="129">
        <f t="shared" si="27"/>
      </c>
      <c r="B716" s="129" t="s">
        <v>1563</v>
      </c>
      <c r="C716" s="312">
        <f>IF(ISNUMBER(E716),E716,0)</f>
        <v>0</v>
      </c>
      <c r="D716" s="129">
        <v>20162017</v>
      </c>
      <c r="E716" s="315">
        <f>'General Fund Disbursements'!F738</f>
        <v>0</v>
      </c>
      <c r="F716" s="63"/>
      <c r="G716" s="55"/>
    </row>
    <row r="717" spans="1:7" ht="13.5" customHeight="1">
      <c r="A717" s="129">
        <f t="shared" si="27"/>
      </c>
      <c r="B717" s="129" t="s">
        <v>1564</v>
      </c>
      <c r="C717" s="312">
        <f t="shared" si="26"/>
        <v>0</v>
      </c>
      <c r="D717" s="129">
        <v>20162017</v>
      </c>
      <c r="E717" s="315">
        <f>'General Fund Disbursements'!F739</f>
        <v>0</v>
      </c>
      <c r="F717" s="63"/>
      <c r="G717" s="55"/>
    </row>
    <row r="718" spans="1:7" ht="13.5" customHeight="1">
      <c r="A718" s="129">
        <f t="shared" si="27"/>
      </c>
      <c r="B718" s="129" t="s">
        <v>1565</v>
      </c>
      <c r="C718" s="312">
        <f t="shared" si="26"/>
        <v>0</v>
      </c>
      <c r="D718" s="129">
        <v>20162017</v>
      </c>
      <c r="E718" s="315">
        <f>'General Fund Disbursements'!F740</f>
        <v>0</v>
      </c>
      <c r="F718" s="63"/>
      <c r="G718" s="55"/>
    </row>
    <row r="719" spans="1:7" ht="13.5" customHeight="1">
      <c r="A719" s="129">
        <f t="shared" si="27"/>
      </c>
      <c r="B719" s="129" t="s">
        <v>1566</v>
      </c>
      <c r="C719" s="312">
        <f t="shared" si="26"/>
        <v>0</v>
      </c>
      <c r="D719" s="129">
        <v>20162017</v>
      </c>
      <c r="E719" s="315">
        <f>'General Fund Disbursements'!F741</f>
        <v>0</v>
      </c>
      <c r="F719" s="63"/>
      <c r="G719" s="55"/>
    </row>
    <row r="720" spans="1:7" ht="13.5" customHeight="1">
      <c r="A720" s="129">
        <f t="shared" si="27"/>
      </c>
      <c r="B720" s="129" t="s">
        <v>1567</v>
      </c>
      <c r="C720" s="312">
        <f t="shared" si="26"/>
        <v>0</v>
      </c>
      <c r="D720" s="129">
        <v>20162017</v>
      </c>
      <c r="E720" s="315">
        <f>'General Fund Disbursements'!F742</f>
        <v>0</v>
      </c>
      <c r="F720" s="63"/>
      <c r="G720" s="55"/>
    </row>
    <row r="721" spans="1:7" ht="13.5" customHeight="1">
      <c r="A721" s="129">
        <f t="shared" si="27"/>
      </c>
      <c r="B721" s="129" t="s">
        <v>1568</v>
      </c>
      <c r="C721" s="312">
        <f t="shared" si="26"/>
        <v>0</v>
      </c>
      <c r="D721" s="129">
        <v>20162017</v>
      </c>
      <c r="E721" s="315">
        <f>'General Fund Disbursements'!F743</f>
        <v>0</v>
      </c>
      <c r="F721" s="63"/>
      <c r="G721" s="63"/>
    </row>
    <row r="722" spans="1:7" ht="13.5" customHeight="1">
      <c r="A722" s="129">
        <f t="shared" si="27"/>
      </c>
      <c r="B722" s="129" t="s">
        <v>1864</v>
      </c>
      <c r="C722" s="312">
        <f t="shared" si="26"/>
        <v>0</v>
      </c>
      <c r="D722" s="129">
        <v>20162017</v>
      </c>
      <c r="E722" s="315">
        <f>'General Fund Disbursements'!F744</f>
        <v>0</v>
      </c>
      <c r="F722" s="63"/>
      <c r="G722" s="55"/>
    </row>
    <row r="723" spans="1:7" ht="13.5" customHeight="1">
      <c r="A723" s="129">
        <f t="shared" si="27"/>
      </c>
      <c r="B723" s="129" t="s">
        <v>1865</v>
      </c>
      <c r="C723" s="312">
        <f t="shared" si="26"/>
        <v>0</v>
      </c>
      <c r="D723" s="129">
        <v>20162017</v>
      </c>
      <c r="E723" s="315">
        <f>'General Fund Disbursements'!F745</f>
        <v>0</v>
      </c>
      <c r="F723" s="63"/>
      <c r="G723" s="55"/>
    </row>
    <row r="724" spans="1:7" ht="13.5" customHeight="1">
      <c r="A724" s="129">
        <f t="shared" si="27"/>
      </c>
      <c r="B724" s="129" t="s">
        <v>1569</v>
      </c>
      <c r="C724" s="312">
        <f t="shared" si="26"/>
        <v>0</v>
      </c>
      <c r="D724" s="129">
        <v>20162017</v>
      </c>
      <c r="E724" s="315">
        <f>'General Fund Disbursements'!F746</f>
        <v>0</v>
      </c>
      <c r="F724" s="63"/>
      <c r="G724" s="55"/>
    </row>
    <row r="725" spans="1:7" ht="13.5" customHeight="1">
      <c r="A725" s="129">
        <f t="shared" si="27"/>
      </c>
      <c r="B725" s="129" t="s">
        <v>1570</v>
      </c>
      <c r="C725" s="312">
        <f t="shared" si="26"/>
        <v>0</v>
      </c>
      <c r="D725" s="129">
        <v>20162017</v>
      </c>
      <c r="E725" s="315">
        <f>'General Fund Disbursements'!F747</f>
        <v>0</v>
      </c>
      <c r="F725" s="63"/>
      <c r="G725" s="55"/>
    </row>
    <row r="726" spans="1:7" ht="13.5" customHeight="1">
      <c r="A726" s="129">
        <f t="shared" si="27"/>
      </c>
      <c r="B726" s="129" t="s">
        <v>1571</v>
      </c>
      <c r="C726" s="312">
        <f t="shared" si="26"/>
        <v>0</v>
      </c>
      <c r="D726" s="129">
        <v>20162017</v>
      </c>
      <c r="E726" s="315">
        <f>'General Fund Disbursements'!F748</f>
        <v>0</v>
      </c>
      <c r="F726" s="63"/>
      <c r="G726" s="55"/>
    </row>
    <row r="727" spans="1:7" ht="13.5" customHeight="1">
      <c r="A727" s="129">
        <f t="shared" si="27"/>
      </c>
      <c r="B727" s="129" t="s">
        <v>1799</v>
      </c>
      <c r="C727" s="312">
        <f t="shared" si="26"/>
        <v>0</v>
      </c>
      <c r="D727" s="129">
        <v>20162017</v>
      </c>
      <c r="E727" s="315">
        <f>'General Fund Disbursements'!F752</f>
        <v>0</v>
      </c>
      <c r="F727" s="63"/>
      <c r="G727" s="55"/>
    </row>
    <row r="728" spans="1:7" ht="13.5" customHeight="1">
      <c r="A728" s="129">
        <f t="shared" si="27"/>
      </c>
      <c r="B728" s="129" t="s">
        <v>1800</v>
      </c>
      <c r="C728" s="312">
        <f>IF(ISNUMBER(E728),E728,0)</f>
        <v>0</v>
      </c>
      <c r="D728" s="129">
        <v>20162017</v>
      </c>
      <c r="E728" s="315">
        <f>'General Fund Disbursements'!F753</f>
        <v>0</v>
      </c>
      <c r="F728" s="63"/>
      <c r="G728" s="55"/>
    </row>
    <row r="729" spans="1:7" ht="13.5" customHeight="1">
      <c r="A729" s="129">
        <f t="shared" si="27"/>
      </c>
      <c r="B729" s="129" t="s">
        <v>1801</v>
      </c>
      <c r="C729" s="312">
        <f>IF(ISNUMBER(E729),E729,0)</f>
        <v>0</v>
      </c>
      <c r="D729" s="129">
        <v>20162017</v>
      </c>
      <c r="E729" s="315">
        <f>'General Fund Disbursements'!F754</f>
        <v>0</v>
      </c>
      <c r="F729" s="63"/>
      <c r="G729" s="55"/>
    </row>
    <row r="730" spans="1:7" ht="13.5" customHeight="1">
      <c r="A730" s="129">
        <f t="shared" si="27"/>
      </c>
      <c r="B730" s="129" t="s">
        <v>1802</v>
      </c>
      <c r="C730" s="312">
        <f t="shared" si="26"/>
        <v>0</v>
      </c>
      <c r="D730" s="129">
        <v>20162017</v>
      </c>
      <c r="E730" s="315">
        <f>'General Fund Disbursements'!F755</f>
        <v>0</v>
      </c>
      <c r="F730" s="63"/>
      <c r="G730" s="55"/>
    </row>
    <row r="731" spans="1:7" ht="13.5" customHeight="1">
      <c r="A731" s="129">
        <f t="shared" si="27"/>
      </c>
      <c r="B731" s="129" t="s">
        <v>1803</v>
      </c>
      <c r="C731" s="312">
        <f t="shared" si="26"/>
        <v>0</v>
      </c>
      <c r="D731" s="129">
        <v>20162017</v>
      </c>
      <c r="E731" s="315">
        <f>'General Fund Disbursements'!F756</f>
        <v>0</v>
      </c>
      <c r="F731" s="63"/>
      <c r="G731" s="55"/>
    </row>
    <row r="732" spans="1:7" ht="13.5" customHeight="1">
      <c r="A732" s="129">
        <f t="shared" si="27"/>
      </c>
      <c r="B732" s="129" t="s">
        <v>1804</v>
      </c>
      <c r="C732" s="312">
        <f t="shared" si="26"/>
        <v>0</v>
      </c>
      <c r="D732" s="129">
        <v>20162017</v>
      </c>
      <c r="E732" s="315">
        <f>'General Fund Disbursements'!F757</f>
        <v>0</v>
      </c>
      <c r="F732" s="63"/>
      <c r="G732" s="55"/>
    </row>
    <row r="733" spans="1:7" ht="13.5" customHeight="1">
      <c r="A733" s="129">
        <f t="shared" si="27"/>
      </c>
      <c r="B733" s="129" t="s">
        <v>1805</v>
      </c>
      <c r="C733" s="312">
        <f t="shared" si="26"/>
        <v>0</v>
      </c>
      <c r="D733" s="129">
        <v>20162017</v>
      </c>
      <c r="E733" s="315">
        <f>'General Fund Disbursements'!F758</f>
        <v>0</v>
      </c>
      <c r="F733" s="63"/>
      <c r="G733" s="55"/>
    </row>
    <row r="734" spans="1:7" ht="13.5" customHeight="1">
      <c r="A734" s="129">
        <f t="shared" si="27"/>
      </c>
      <c r="B734" s="129" t="s">
        <v>1806</v>
      </c>
      <c r="C734" s="312">
        <f t="shared" si="26"/>
        <v>0</v>
      </c>
      <c r="D734" s="129">
        <v>20162017</v>
      </c>
      <c r="E734" s="315">
        <f>'General Fund Disbursements'!F759</f>
        <v>0</v>
      </c>
      <c r="F734" s="63"/>
      <c r="G734" s="55"/>
    </row>
    <row r="735" spans="1:7" ht="13.5" customHeight="1">
      <c r="A735" s="129">
        <f t="shared" si="27"/>
      </c>
      <c r="B735" s="129" t="s">
        <v>1866</v>
      </c>
      <c r="C735" s="312">
        <f t="shared" si="26"/>
        <v>0</v>
      </c>
      <c r="D735" s="129">
        <v>20162017</v>
      </c>
      <c r="E735" s="315">
        <f>'General Fund Disbursements'!F760</f>
        <v>0</v>
      </c>
      <c r="F735" s="63"/>
      <c r="G735" s="55"/>
    </row>
    <row r="736" spans="1:7" ht="13.5" customHeight="1">
      <c r="A736" s="129">
        <f t="shared" si="27"/>
      </c>
      <c r="B736" s="129" t="s">
        <v>1867</v>
      </c>
      <c r="C736" s="312">
        <f t="shared" si="26"/>
        <v>0</v>
      </c>
      <c r="D736" s="129">
        <v>20162017</v>
      </c>
      <c r="E736" s="315">
        <f>'General Fund Disbursements'!F761</f>
        <v>0</v>
      </c>
      <c r="F736" s="63"/>
      <c r="G736" s="55"/>
    </row>
    <row r="737" spans="1:7" ht="13.5" customHeight="1">
      <c r="A737" s="129">
        <f t="shared" si="27"/>
      </c>
      <c r="B737" s="129" t="s">
        <v>1807</v>
      </c>
      <c r="C737" s="312">
        <f t="shared" si="26"/>
        <v>0</v>
      </c>
      <c r="D737" s="129">
        <v>20162017</v>
      </c>
      <c r="E737" s="315">
        <f>'General Fund Disbursements'!F762</f>
        <v>0</v>
      </c>
      <c r="F737" s="63"/>
      <c r="G737" s="55"/>
    </row>
    <row r="738" spans="1:7" ht="13.5" customHeight="1">
      <c r="A738" s="129">
        <f t="shared" si="27"/>
      </c>
      <c r="B738" s="129" t="s">
        <v>1808</v>
      </c>
      <c r="C738" s="312">
        <f t="shared" si="26"/>
        <v>0</v>
      </c>
      <c r="D738" s="129">
        <v>20162017</v>
      </c>
      <c r="E738" s="315">
        <f>'General Fund Disbursements'!F763</f>
        <v>0</v>
      </c>
      <c r="F738" s="63"/>
      <c r="G738" s="55"/>
    </row>
    <row r="739" spans="1:7" ht="13.5" customHeight="1">
      <c r="A739" s="129">
        <f t="shared" si="27"/>
      </c>
      <c r="B739" s="129" t="s">
        <v>1809</v>
      </c>
      <c r="C739" s="312">
        <f t="shared" si="26"/>
        <v>0</v>
      </c>
      <c r="D739" s="129">
        <v>20162017</v>
      </c>
      <c r="E739" s="315">
        <f>'General Fund Disbursements'!F764</f>
        <v>0</v>
      </c>
      <c r="F739" s="63"/>
      <c r="G739" s="55"/>
    </row>
    <row r="740" spans="1:7" ht="13.5" customHeight="1">
      <c r="A740" s="129">
        <f t="shared" si="27"/>
      </c>
      <c r="B740" s="129" t="s">
        <v>1572</v>
      </c>
      <c r="C740" s="312">
        <f t="shared" si="26"/>
        <v>0</v>
      </c>
      <c r="D740" s="129">
        <v>20162017</v>
      </c>
      <c r="E740" s="315">
        <f>'General Fund Disbursements'!F768</f>
        <v>0</v>
      </c>
      <c r="F740" s="63"/>
      <c r="G740" s="55"/>
    </row>
    <row r="741" spans="1:7" ht="13.5" customHeight="1">
      <c r="A741" s="129">
        <f t="shared" si="27"/>
      </c>
      <c r="B741" s="129" t="s">
        <v>1573</v>
      </c>
      <c r="C741" s="312">
        <f>IF(ISNUMBER(E741),E741,0)</f>
        <v>0</v>
      </c>
      <c r="D741" s="129">
        <v>20162017</v>
      </c>
      <c r="E741" s="315">
        <f>'General Fund Disbursements'!F769</f>
        <v>0</v>
      </c>
      <c r="F741" s="63"/>
      <c r="G741" s="55"/>
    </row>
    <row r="742" spans="1:7" ht="13.5" customHeight="1">
      <c r="A742" s="129">
        <f t="shared" si="27"/>
      </c>
      <c r="B742" s="129" t="s">
        <v>1574</v>
      </c>
      <c r="C742" s="312">
        <f>IF(ISNUMBER(E742),E742,0)</f>
        <v>0</v>
      </c>
      <c r="D742" s="129">
        <v>20162017</v>
      </c>
      <c r="E742" s="315">
        <f>'General Fund Disbursements'!F770</f>
        <v>0</v>
      </c>
      <c r="F742" s="63"/>
      <c r="G742" s="55"/>
    </row>
    <row r="743" spans="1:7" ht="13.5" customHeight="1">
      <c r="A743" s="129">
        <f t="shared" si="27"/>
      </c>
      <c r="B743" s="129" t="s">
        <v>1575</v>
      </c>
      <c r="C743" s="312">
        <f t="shared" si="26"/>
        <v>0</v>
      </c>
      <c r="D743" s="129">
        <v>20162017</v>
      </c>
      <c r="E743" s="315">
        <f>'General Fund Disbursements'!F771</f>
        <v>0</v>
      </c>
      <c r="F743" s="63"/>
      <c r="G743" s="55"/>
    </row>
    <row r="744" spans="1:7" ht="13.5" customHeight="1">
      <c r="A744" s="129">
        <f t="shared" si="27"/>
      </c>
      <c r="B744" s="129" t="s">
        <v>1576</v>
      </c>
      <c r="C744" s="312">
        <f t="shared" si="26"/>
        <v>0</v>
      </c>
      <c r="D744" s="129">
        <v>20162017</v>
      </c>
      <c r="E744" s="315">
        <f>'General Fund Disbursements'!F772</f>
        <v>0</v>
      </c>
      <c r="F744" s="63"/>
      <c r="G744" s="55"/>
    </row>
    <row r="745" spans="1:7" ht="13.5" customHeight="1">
      <c r="A745" s="129">
        <f t="shared" si="27"/>
      </c>
      <c r="B745" s="129" t="s">
        <v>1577</v>
      </c>
      <c r="C745" s="312">
        <f t="shared" si="26"/>
        <v>0</v>
      </c>
      <c r="D745" s="129">
        <v>20162017</v>
      </c>
      <c r="E745" s="315">
        <f>'General Fund Disbursements'!F773</f>
        <v>0</v>
      </c>
      <c r="F745" s="63"/>
      <c r="G745" s="55"/>
    </row>
    <row r="746" spans="1:7" ht="13.5" customHeight="1">
      <c r="A746" s="129">
        <f t="shared" si="27"/>
      </c>
      <c r="B746" s="129" t="s">
        <v>1578</v>
      </c>
      <c r="C746" s="312">
        <f>IF(ISNUMBER(E746),E746,0)</f>
        <v>0</v>
      </c>
      <c r="D746" s="129">
        <v>20162017</v>
      </c>
      <c r="E746" s="315">
        <f>'General Fund Disbursements'!F774</f>
        <v>0</v>
      </c>
      <c r="F746" s="63"/>
      <c r="G746" s="55"/>
    </row>
    <row r="747" spans="1:7" ht="13.5" customHeight="1">
      <c r="A747" s="129">
        <f t="shared" si="27"/>
      </c>
      <c r="B747" s="129" t="s">
        <v>1579</v>
      </c>
      <c r="C747" s="312">
        <f>IF(ISNUMBER(E747),E747,0)</f>
        <v>0</v>
      </c>
      <c r="D747" s="129">
        <v>20162017</v>
      </c>
      <c r="E747" s="315">
        <f>'General Fund Disbursements'!F775</f>
        <v>0</v>
      </c>
      <c r="F747" s="63"/>
      <c r="G747" s="55"/>
    </row>
    <row r="748" spans="1:7" ht="13.5" customHeight="1">
      <c r="A748" s="129">
        <f t="shared" si="27"/>
      </c>
      <c r="B748" s="129" t="s">
        <v>1868</v>
      </c>
      <c r="C748" s="312">
        <f>IF(ISNUMBER(E748),E748,0)</f>
        <v>0</v>
      </c>
      <c r="D748" s="129">
        <v>20162017</v>
      </c>
      <c r="E748" s="315">
        <f>'General Fund Disbursements'!F776</f>
        <v>0</v>
      </c>
      <c r="F748" s="63"/>
      <c r="G748" s="55"/>
    </row>
    <row r="749" spans="1:7" ht="13.5" customHeight="1">
      <c r="A749" s="129">
        <f t="shared" si="27"/>
      </c>
      <c r="B749" s="129" t="s">
        <v>1869</v>
      </c>
      <c r="C749" s="312">
        <f>IF(ISNUMBER(E749),E749,0)</f>
        <v>0</v>
      </c>
      <c r="D749" s="129">
        <v>20162017</v>
      </c>
      <c r="E749" s="315">
        <f>'General Fund Disbursements'!F777</f>
        <v>0</v>
      </c>
      <c r="F749" s="63"/>
      <c r="G749" s="55"/>
    </row>
    <row r="750" spans="1:7" ht="13.5" customHeight="1">
      <c r="A750" s="129">
        <f t="shared" si="27"/>
      </c>
      <c r="B750" s="129" t="s">
        <v>1580</v>
      </c>
      <c r="C750" s="312">
        <f>IF(ISNUMBER(E750),E750,0)</f>
        <v>0</v>
      </c>
      <c r="D750" s="129">
        <v>20162017</v>
      </c>
      <c r="E750" s="315">
        <f>'General Fund Disbursements'!F778</f>
        <v>0</v>
      </c>
      <c r="F750" s="63"/>
      <c r="G750" s="55"/>
    </row>
    <row r="751" spans="1:7" ht="13.5" customHeight="1">
      <c r="A751" s="129">
        <f t="shared" si="27"/>
      </c>
      <c r="B751" s="129" t="s">
        <v>1581</v>
      </c>
      <c r="C751" s="312">
        <f aca="true" t="shared" si="28" ref="C751:C758">IF(ISNUMBER(E751),E751,0)</f>
        <v>0</v>
      </c>
      <c r="D751" s="129">
        <v>20162017</v>
      </c>
      <c r="E751" s="315">
        <f>'General Fund Disbursements'!F779</f>
        <v>0</v>
      </c>
      <c r="F751" s="63"/>
      <c r="G751" s="55"/>
    </row>
    <row r="752" spans="1:7" ht="13.5" customHeight="1">
      <c r="A752" s="129">
        <f t="shared" si="27"/>
      </c>
      <c r="B752" s="129" t="s">
        <v>938</v>
      </c>
      <c r="C752" s="312">
        <f t="shared" si="28"/>
        <v>0</v>
      </c>
      <c r="D752" s="129">
        <v>20162017</v>
      </c>
      <c r="E752" s="315">
        <f>'General Fund Disbursements'!F780</f>
        <v>0</v>
      </c>
      <c r="F752" s="63"/>
      <c r="G752" s="55"/>
    </row>
    <row r="753" spans="1:7" ht="13.5" customHeight="1">
      <c r="A753" s="129">
        <f t="shared" si="27"/>
      </c>
      <c r="B753" s="129" t="s">
        <v>1582</v>
      </c>
      <c r="C753" s="312">
        <f t="shared" si="28"/>
        <v>0</v>
      </c>
      <c r="D753" s="129">
        <v>20162017</v>
      </c>
      <c r="E753" s="315">
        <f>'General Fund Disbursements'!F784</f>
        <v>0</v>
      </c>
      <c r="F753" s="63"/>
      <c r="G753" s="55"/>
    </row>
    <row r="754" spans="1:7" ht="13.5" customHeight="1">
      <c r="A754" s="129">
        <f t="shared" si="27"/>
      </c>
      <c r="B754" s="129" t="s">
        <v>1583</v>
      </c>
      <c r="C754" s="312">
        <f>IF(ISNUMBER(E754),E754,0)</f>
        <v>0</v>
      </c>
      <c r="D754" s="129">
        <v>20162017</v>
      </c>
      <c r="E754" s="315">
        <f>'General Fund Disbursements'!F785</f>
        <v>0</v>
      </c>
      <c r="F754" s="63"/>
      <c r="G754" s="55"/>
    </row>
    <row r="755" spans="1:7" ht="13.5" customHeight="1">
      <c r="A755" s="129">
        <f t="shared" si="27"/>
      </c>
      <c r="B755" s="129" t="s">
        <v>1584</v>
      </c>
      <c r="C755" s="312">
        <f>IF(ISNUMBER(E755),E755,0)</f>
        <v>0</v>
      </c>
      <c r="D755" s="129">
        <v>20162017</v>
      </c>
      <c r="E755" s="315">
        <f>'General Fund Disbursements'!F786</f>
        <v>0</v>
      </c>
      <c r="F755" s="63"/>
      <c r="G755" s="55"/>
    </row>
    <row r="756" spans="1:7" ht="13.5" customHeight="1">
      <c r="A756" s="129">
        <f t="shared" si="27"/>
      </c>
      <c r="B756" s="129" t="s">
        <v>1585</v>
      </c>
      <c r="C756" s="312">
        <f t="shared" si="28"/>
        <v>0</v>
      </c>
      <c r="D756" s="129">
        <v>20162017</v>
      </c>
      <c r="E756" s="315">
        <f>'General Fund Disbursements'!F787</f>
        <v>0</v>
      </c>
      <c r="F756" s="63"/>
      <c r="G756" s="55"/>
    </row>
    <row r="757" spans="1:7" ht="13.5" customHeight="1">
      <c r="A757" s="129">
        <f t="shared" si="27"/>
      </c>
      <c r="B757" s="129" t="s">
        <v>1586</v>
      </c>
      <c r="C757" s="312">
        <f t="shared" si="28"/>
        <v>0</v>
      </c>
      <c r="D757" s="129">
        <v>20162017</v>
      </c>
      <c r="E757" s="315">
        <f>'General Fund Disbursements'!F788</f>
        <v>0</v>
      </c>
      <c r="F757" s="63"/>
      <c r="G757" s="55"/>
    </row>
    <row r="758" spans="1:7" ht="13.5" customHeight="1">
      <c r="A758" s="129">
        <f t="shared" si="27"/>
      </c>
      <c r="B758" s="129" t="s">
        <v>1587</v>
      </c>
      <c r="C758" s="312">
        <f t="shared" si="28"/>
        <v>0</v>
      </c>
      <c r="D758" s="129">
        <v>20162017</v>
      </c>
      <c r="E758" s="315">
        <f>'General Fund Disbursements'!F789</f>
        <v>0</v>
      </c>
      <c r="F758" s="63"/>
      <c r="G758" s="55"/>
    </row>
    <row r="759" spans="1:6" ht="13.5" customHeight="1">
      <c r="A759" s="129">
        <f t="shared" si="27"/>
      </c>
      <c r="B759" s="129" t="s">
        <v>1588</v>
      </c>
      <c r="C759" s="312">
        <f t="shared" si="26"/>
        <v>0</v>
      </c>
      <c r="D759" s="129">
        <v>20162017</v>
      </c>
      <c r="E759" s="315">
        <f>'General Fund Disbursements'!F790</f>
        <v>0</v>
      </c>
      <c r="F759" s="63"/>
    </row>
    <row r="760" spans="1:6" ht="13.5" customHeight="1">
      <c r="A760" s="129">
        <f t="shared" si="27"/>
      </c>
      <c r="B760" s="129" t="s">
        <v>1589</v>
      </c>
      <c r="C760" s="312">
        <f t="shared" si="26"/>
        <v>0</v>
      </c>
      <c r="D760" s="129">
        <v>20162017</v>
      </c>
      <c r="E760" s="315">
        <f>'General Fund Disbursements'!F791</f>
        <v>0</v>
      </c>
      <c r="F760" s="63"/>
    </row>
    <row r="761" spans="1:6" ht="13.5" customHeight="1">
      <c r="A761" s="129">
        <f t="shared" si="27"/>
      </c>
      <c r="B761" s="129" t="s">
        <v>1871</v>
      </c>
      <c r="C761" s="312">
        <f t="shared" si="26"/>
        <v>0</v>
      </c>
      <c r="D761" s="129">
        <v>20162017</v>
      </c>
      <c r="E761" s="315">
        <f>'General Fund Disbursements'!F792</f>
        <v>0</v>
      </c>
      <c r="F761" s="63"/>
    </row>
    <row r="762" spans="1:6" ht="13.5" customHeight="1">
      <c r="A762" s="129">
        <f t="shared" si="27"/>
      </c>
      <c r="B762" s="129" t="s">
        <v>1870</v>
      </c>
      <c r="C762" s="312">
        <f t="shared" si="26"/>
        <v>0</v>
      </c>
      <c r="D762" s="129">
        <v>20162017</v>
      </c>
      <c r="E762" s="315">
        <f>'General Fund Disbursements'!F793</f>
        <v>0</v>
      </c>
      <c r="F762" s="63"/>
    </row>
    <row r="763" spans="1:6" ht="13.5" customHeight="1">
      <c r="A763" s="129">
        <f t="shared" si="27"/>
      </c>
      <c r="B763" s="129" t="s">
        <v>1590</v>
      </c>
      <c r="C763" s="312">
        <f t="shared" si="26"/>
        <v>0</v>
      </c>
      <c r="D763" s="129">
        <v>20162017</v>
      </c>
      <c r="E763" s="315">
        <f>'General Fund Disbursements'!F794</f>
        <v>0</v>
      </c>
      <c r="F763" s="63"/>
    </row>
    <row r="764" spans="1:6" ht="13.5" customHeight="1">
      <c r="A764" s="129">
        <f t="shared" si="27"/>
      </c>
      <c r="B764" s="129" t="s">
        <v>1591</v>
      </c>
      <c r="C764" s="312">
        <f t="shared" si="26"/>
        <v>0</v>
      </c>
      <c r="D764" s="129">
        <v>20162017</v>
      </c>
      <c r="E764" s="315">
        <f>'General Fund Disbursements'!F795</f>
        <v>0</v>
      </c>
      <c r="F764" s="63"/>
    </row>
    <row r="765" spans="1:6" ht="13.5" customHeight="1">
      <c r="A765" s="129">
        <f t="shared" si="27"/>
      </c>
      <c r="B765" s="129" t="s">
        <v>937</v>
      </c>
      <c r="C765" s="312">
        <f t="shared" si="26"/>
        <v>0</v>
      </c>
      <c r="D765" s="129">
        <v>20162017</v>
      </c>
      <c r="E765" s="315">
        <f>'General Fund Disbursements'!F796</f>
        <v>0</v>
      </c>
      <c r="F765" s="63"/>
    </row>
    <row r="766" spans="1:6" ht="13.5" customHeight="1">
      <c r="A766" s="129">
        <f t="shared" si="27"/>
      </c>
      <c r="B766" s="129" t="s">
        <v>1592</v>
      </c>
      <c r="C766" s="312">
        <f t="shared" si="26"/>
        <v>0</v>
      </c>
      <c r="D766" s="129">
        <v>20162017</v>
      </c>
      <c r="E766" s="315">
        <f>'General Fund Disbursements'!F800</f>
        <v>0</v>
      </c>
      <c r="F766" s="63"/>
    </row>
    <row r="767" spans="1:6" ht="13.5" customHeight="1">
      <c r="A767" s="129">
        <f t="shared" si="27"/>
      </c>
      <c r="B767" s="129" t="s">
        <v>1593</v>
      </c>
      <c r="C767" s="312">
        <f>IF(ISNUMBER(E767),E767,0)</f>
        <v>0</v>
      </c>
      <c r="D767" s="129">
        <v>20162017</v>
      </c>
      <c r="E767" s="315">
        <f>'General Fund Disbursements'!F801</f>
        <v>0</v>
      </c>
      <c r="F767" s="63"/>
    </row>
    <row r="768" spans="1:6" ht="13.5" customHeight="1">
      <c r="A768" s="129">
        <f t="shared" si="27"/>
      </c>
      <c r="B768" s="129" t="s">
        <v>1594</v>
      </c>
      <c r="C768" s="312">
        <f>IF(ISNUMBER(E768),E768,0)</f>
        <v>0</v>
      </c>
      <c r="D768" s="129">
        <v>20162017</v>
      </c>
      <c r="E768" s="315">
        <f>'General Fund Disbursements'!F802</f>
        <v>0</v>
      </c>
      <c r="F768" s="63"/>
    </row>
    <row r="769" spans="1:6" ht="13.5" customHeight="1">
      <c r="A769" s="129">
        <f t="shared" si="27"/>
      </c>
      <c r="B769" s="129" t="s">
        <v>1595</v>
      </c>
      <c r="C769" s="312">
        <f t="shared" si="26"/>
        <v>0</v>
      </c>
      <c r="D769" s="129">
        <v>20162017</v>
      </c>
      <c r="E769" s="315">
        <f>'General Fund Disbursements'!F803</f>
        <v>0</v>
      </c>
      <c r="F769" s="63"/>
    </row>
    <row r="770" spans="1:6" ht="13.5" customHeight="1">
      <c r="A770" s="129">
        <f t="shared" si="27"/>
      </c>
      <c r="B770" s="129" t="s">
        <v>1596</v>
      </c>
      <c r="C770" s="312">
        <f t="shared" si="26"/>
        <v>0</v>
      </c>
      <c r="D770" s="129">
        <v>20162017</v>
      </c>
      <c r="E770" s="315">
        <f>'General Fund Disbursements'!F804</f>
        <v>0</v>
      </c>
      <c r="F770" s="63"/>
    </row>
    <row r="771" spans="1:6" ht="13.5" customHeight="1">
      <c r="A771" s="129">
        <f t="shared" si="27"/>
      </c>
      <c r="B771" s="129" t="s">
        <v>1597</v>
      </c>
      <c r="C771" s="312">
        <f t="shared" si="26"/>
        <v>0</v>
      </c>
      <c r="D771" s="129">
        <v>20162017</v>
      </c>
      <c r="E771" s="315">
        <f>'General Fund Disbursements'!F805</f>
        <v>0</v>
      </c>
      <c r="F771" s="63"/>
    </row>
    <row r="772" spans="1:6" ht="13.5" customHeight="1">
      <c r="A772" s="129">
        <f t="shared" si="27"/>
      </c>
      <c r="B772" s="129" t="s">
        <v>1598</v>
      </c>
      <c r="C772" s="312">
        <f t="shared" si="26"/>
        <v>0</v>
      </c>
      <c r="D772" s="129">
        <v>20162017</v>
      </c>
      <c r="E772" s="315">
        <f>'General Fund Disbursements'!F806</f>
        <v>0</v>
      </c>
      <c r="F772" s="63"/>
    </row>
    <row r="773" spans="1:6" ht="13.5" customHeight="1">
      <c r="A773" s="129">
        <f t="shared" si="27"/>
      </c>
      <c r="B773" s="129" t="s">
        <v>1599</v>
      </c>
      <c r="C773" s="312">
        <f aca="true" t="shared" si="29" ref="C773:C841">IF(ISNUMBER(E773),E773,0)</f>
        <v>0</v>
      </c>
      <c r="D773" s="129">
        <v>20162017</v>
      </c>
      <c r="E773" s="315">
        <f>'General Fund Disbursements'!F807</f>
        <v>0</v>
      </c>
      <c r="F773" s="63"/>
    </row>
    <row r="774" spans="1:6" ht="13.5" customHeight="1">
      <c r="A774" s="129">
        <f t="shared" si="27"/>
      </c>
      <c r="B774" s="129" t="s">
        <v>1872</v>
      </c>
      <c r="C774" s="312">
        <f t="shared" si="29"/>
        <v>0</v>
      </c>
      <c r="D774" s="129">
        <v>20162017</v>
      </c>
      <c r="E774" s="315">
        <f>'General Fund Disbursements'!F808</f>
        <v>0</v>
      </c>
      <c r="F774" s="63"/>
    </row>
    <row r="775" spans="1:6" ht="13.5" customHeight="1">
      <c r="A775" s="129">
        <f aca="true" t="shared" si="30" ref="A775:A838">IF($G$1=0,"",$G$1)</f>
      </c>
      <c r="B775" s="129" t="s">
        <v>1873</v>
      </c>
      <c r="C775" s="312">
        <f t="shared" si="29"/>
        <v>0</v>
      </c>
      <c r="D775" s="129">
        <v>20162017</v>
      </c>
      <c r="E775" s="315">
        <f>'General Fund Disbursements'!F809</f>
        <v>0</v>
      </c>
      <c r="F775" s="63"/>
    </row>
    <row r="776" spans="1:6" ht="13.5" customHeight="1">
      <c r="A776" s="129">
        <f t="shared" si="30"/>
      </c>
      <c r="B776" s="129" t="s">
        <v>1600</v>
      </c>
      <c r="C776" s="312">
        <f t="shared" si="29"/>
        <v>0</v>
      </c>
      <c r="D776" s="129">
        <v>20162017</v>
      </c>
      <c r="E776" s="315">
        <f>'General Fund Disbursements'!F810</f>
        <v>0</v>
      </c>
      <c r="F776" s="63"/>
    </row>
    <row r="777" spans="1:6" ht="13.5" customHeight="1">
      <c r="A777" s="129">
        <f t="shared" si="30"/>
      </c>
      <c r="B777" s="129" t="s">
        <v>1601</v>
      </c>
      <c r="C777" s="312">
        <f t="shared" si="29"/>
        <v>0</v>
      </c>
      <c r="D777" s="129">
        <v>20162017</v>
      </c>
      <c r="E777" s="315">
        <f>'General Fund Disbursements'!F811</f>
        <v>0</v>
      </c>
      <c r="F777" s="63"/>
    </row>
    <row r="778" spans="1:6" ht="13.5" customHeight="1">
      <c r="A778" s="129">
        <f t="shared" si="30"/>
      </c>
      <c r="B778" s="129" t="s">
        <v>936</v>
      </c>
      <c r="C778" s="312">
        <f t="shared" si="29"/>
        <v>0</v>
      </c>
      <c r="D778" s="129">
        <v>20162017</v>
      </c>
      <c r="E778" s="315">
        <f>'General Fund Disbursements'!F812</f>
        <v>0</v>
      </c>
      <c r="F778" s="63"/>
    </row>
    <row r="779" spans="1:6" ht="13.5" customHeight="1">
      <c r="A779" s="129">
        <f t="shared" si="30"/>
      </c>
      <c r="B779" s="129" t="s">
        <v>1602</v>
      </c>
      <c r="C779" s="312">
        <f t="shared" si="29"/>
        <v>0</v>
      </c>
      <c r="D779" s="129">
        <v>20162017</v>
      </c>
      <c r="E779" s="315">
        <f>'General Fund Disbursements'!F816</f>
        <v>0</v>
      </c>
      <c r="F779" s="63"/>
    </row>
    <row r="780" spans="1:6" ht="13.5" customHeight="1">
      <c r="A780" s="129">
        <f t="shared" si="30"/>
      </c>
      <c r="B780" s="129" t="s">
        <v>1603</v>
      </c>
      <c r="C780" s="312">
        <f>IF(ISNUMBER(E780),E780,0)</f>
        <v>0</v>
      </c>
      <c r="D780" s="129">
        <v>20162017</v>
      </c>
      <c r="E780" s="315">
        <f>'General Fund Disbursements'!F817</f>
        <v>0</v>
      </c>
      <c r="F780" s="63"/>
    </row>
    <row r="781" spans="1:6" ht="13.5" customHeight="1">
      <c r="A781" s="129">
        <f t="shared" si="30"/>
      </c>
      <c r="B781" s="129" t="s">
        <v>1604</v>
      </c>
      <c r="C781" s="312">
        <f>IF(ISNUMBER(E781),E781,0)</f>
        <v>0</v>
      </c>
      <c r="D781" s="129">
        <v>20162017</v>
      </c>
      <c r="E781" s="315">
        <f>'General Fund Disbursements'!F818</f>
        <v>0</v>
      </c>
      <c r="F781" s="63"/>
    </row>
    <row r="782" spans="1:6" ht="13.5" customHeight="1">
      <c r="A782" s="129">
        <f t="shared" si="30"/>
      </c>
      <c r="B782" s="129" t="s">
        <v>1605</v>
      </c>
      <c r="C782" s="312">
        <f t="shared" si="29"/>
        <v>0</v>
      </c>
      <c r="D782" s="129">
        <v>20162017</v>
      </c>
      <c r="E782" s="315">
        <f>'General Fund Disbursements'!F819</f>
        <v>0</v>
      </c>
      <c r="F782" s="63"/>
    </row>
    <row r="783" spans="1:6" ht="13.5" customHeight="1">
      <c r="A783" s="129">
        <f t="shared" si="30"/>
      </c>
      <c r="B783" s="129" t="s">
        <v>1606</v>
      </c>
      <c r="C783" s="312">
        <f t="shared" si="29"/>
        <v>0</v>
      </c>
      <c r="D783" s="129">
        <v>20162017</v>
      </c>
      <c r="E783" s="315">
        <f>'General Fund Disbursements'!F820</f>
        <v>0</v>
      </c>
      <c r="F783" s="63"/>
    </row>
    <row r="784" spans="1:6" ht="13.5" customHeight="1">
      <c r="A784" s="129">
        <f t="shared" si="30"/>
      </c>
      <c r="B784" s="129" t="s">
        <v>1607</v>
      </c>
      <c r="C784" s="312">
        <f t="shared" si="29"/>
        <v>0</v>
      </c>
      <c r="D784" s="129">
        <v>20162017</v>
      </c>
      <c r="E784" s="315">
        <f>'General Fund Disbursements'!F821</f>
        <v>0</v>
      </c>
      <c r="F784" s="63"/>
    </row>
    <row r="785" spans="1:6" ht="13.5" customHeight="1">
      <c r="A785" s="129">
        <f t="shared" si="30"/>
      </c>
      <c r="B785" s="129" t="s">
        <v>1608</v>
      </c>
      <c r="C785" s="312">
        <f t="shared" si="29"/>
        <v>0</v>
      </c>
      <c r="D785" s="129">
        <v>20162017</v>
      </c>
      <c r="E785" s="315">
        <f>'General Fund Disbursements'!F822</f>
        <v>0</v>
      </c>
      <c r="F785" s="63"/>
    </row>
    <row r="786" spans="1:6" ht="13.5" customHeight="1">
      <c r="A786" s="129">
        <f t="shared" si="30"/>
      </c>
      <c r="B786" s="129" t="s">
        <v>1609</v>
      </c>
      <c r="C786" s="312">
        <f t="shared" si="29"/>
        <v>0</v>
      </c>
      <c r="D786" s="129">
        <v>20162017</v>
      </c>
      <c r="E786" s="315">
        <f>'General Fund Disbursements'!F823</f>
        <v>0</v>
      </c>
      <c r="F786" s="63"/>
    </row>
    <row r="787" spans="1:6" ht="13.5" customHeight="1">
      <c r="A787" s="129">
        <f t="shared" si="30"/>
      </c>
      <c r="B787" s="129" t="s">
        <v>1874</v>
      </c>
      <c r="C787" s="312">
        <f t="shared" si="29"/>
        <v>0</v>
      </c>
      <c r="D787" s="129">
        <v>20162017</v>
      </c>
      <c r="E787" s="315">
        <f>'General Fund Disbursements'!F824</f>
        <v>0</v>
      </c>
      <c r="F787" s="63"/>
    </row>
    <row r="788" spans="1:6" ht="13.5" customHeight="1">
      <c r="A788" s="129">
        <f t="shared" si="30"/>
      </c>
      <c r="B788" s="129" t="s">
        <v>1875</v>
      </c>
      <c r="C788" s="312">
        <f t="shared" si="29"/>
        <v>0</v>
      </c>
      <c r="D788" s="129">
        <v>20162017</v>
      </c>
      <c r="E788" s="315">
        <f>'General Fund Disbursements'!F825</f>
        <v>0</v>
      </c>
      <c r="F788" s="63"/>
    </row>
    <row r="789" spans="1:6" ht="13.5" customHeight="1">
      <c r="A789" s="129">
        <f t="shared" si="30"/>
      </c>
      <c r="B789" s="129" t="s">
        <v>1610</v>
      </c>
      <c r="C789" s="312">
        <f t="shared" si="29"/>
        <v>0</v>
      </c>
      <c r="D789" s="129">
        <v>20162017</v>
      </c>
      <c r="E789" s="315">
        <f>'General Fund Disbursements'!F826</f>
        <v>0</v>
      </c>
      <c r="F789" s="63"/>
    </row>
    <row r="790" spans="1:6" ht="13.5" customHeight="1">
      <c r="A790" s="129">
        <f t="shared" si="30"/>
      </c>
      <c r="B790" s="129" t="s">
        <v>1611</v>
      </c>
      <c r="C790" s="312">
        <f t="shared" si="29"/>
        <v>0</v>
      </c>
      <c r="D790" s="129">
        <v>20162017</v>
      </c>
      <c r="E790" s="315">
        <f>'General Fund Disbursements'!F827</f>
        <v>0</v>
      </c>
      <c r="F790" s="63"/>
    </row>
    <row r="791" spans="1:6" ht="13.5" customHeight="1">
      <c r="A791" s="129">
        <f t="shared" si="30"/>
      </c>
      <c r="B791" s="129" t="s">
        <v>1264</v>
      </c>
      <c r="C791" s="312">
        <f t="shared" si="29"/>
        <v>0</v>
      </c>
      <c r="D791" s="129">
        <v>20162017</v>
      </c>
      <c r="E791" s="315">
        <f>'General Fund Disbursements'!F828</f>
        <v>0</v>
      </c>
      <c r="F791" s="63"/>
    </row>
    <row r="792" spans="1:7" ht="13.5" customHeight="1">
      <c r="A792" s="129">
        <f t="shared" si="30"/>
      </c>
      <c r="B792" s="129" t="s">
        <v>1612</v>
      </c>
      <c r="C792" s="312">
        <f t="shared" si="29"/>
        <v>0</v>
      </c>
      <c r="D792" s="129">
        <v>20162017</v>
      </c>
      <c r="E792" s="315">
        <f>'General Fund Disbursements'!F832</f>
        <v>0</v>
      </c>
      <c r="F792" s="63"/>
      <c r="G792" s="54"/>
    </row>
    <row r="793" spans="1:7" ht="13.5" customHeight="1">
      <c r="A793" s="129">
        <f t="shared" si="30"/>
      </c>
      <c r="B793" s="129" t="s">
        <v>1613</v>
      </c>
      <c r="C793" s="312">
        <f>IF(ISNUMBER(E793),E793,0)</f>
        <v>0</v>
      </c>
      <c r="D793" s="129">
        <v>20162017</v>
      </c>
      <c r="E793" s="315">
        <f>'General Fund Disbursements'!F833</f>
        <v>0</v>
      </c>
      <c r="F793" s="63"/>
      <c r="G793" s="54"/>
    </row>
    <row r="794" spans="1:7" ht="13.5" customHeight="1">
      <c r="A794" s="129">
        <f t="shared" si="30"/>
      </c>
      <c r="B794" s="129" t="s">
        <v>1614</v>
      </c>
      <c r="C794" s="312">
        <f>IF(ISNUMBER(E794),E794,0)</f>
        <v>0</v>
      </c>
      <c r="D794" s="129">
        <v>20162017</v>
      </c>
      <c r="E794" s="315">
        <f>'General Fund Disbursements'!F834</f>
        <v>0</v>
      </c>
      <c r="F794" s="63"/>
      <c r="G794" s="54"/>
    </row>
    <row r="795" spans="1:7" ht="13.5" customHeight="1">
      <c r="A795" s="129">
        <f t="shared" si="30"/>
      </c>
      <c r="B795" s="129" t="s">
        <v>1615</v>
      </c>
      <c r="C795" s="312">
        <f t="shared" si="29"/>
        <v>0</v>
      </c>
      <c r="D795" s="129">
        <v>20162017</v>
      </c>
      <c r="E795" s="315">
        <f>'General Fund Disbursements'!F835</f>
        <v>0</v>
      </c>
      <c r="F795" s="63"/>
      <c r="G795" s="55"/>
    </row>
    <row r="796" spans="1:7" ht="13.5" customHeight="1">
      <c r="A796" s="129">
        <f t="shared" si="30"/>
      </c>
      <c r="B796" s="129" t="s">
        <v>1616</v>
      </c>
      <c r="C796" s="312">
        <f t="shared" si="29"/>
        <v>0</v>
      </c>
      <c r="D796" s="129">
        <v>20162017</v>
      </c>
      <c r="E796" s="315">
        <f>'General Fund Disbursements'!F836</f>
        <v>0</v>
      </c>
      <c r="F796" s="63"/>
      <c r="G796" s="54"/>
    </row>
    <row r="797" spans="1:7" ht="13.5" customHeight="1">
      <c r="A797" s="129">
        <f t="shared" si="30"/>
      </c>
      <c r="B797" s="129" t="s">
        <v>1617</v>
      </c>
      <c r="C797" s="312">
        <f t="shared" si="29"/>
        <v>0</v>
      </c>
      <c r="D797" s="129">
        <v>20162017</v>
      </c>
      <c r="E797" s="315">
        <f>'General Fund Disbursements'!F837</f>
        <v>0</v>
      </c>
      <c r="F797" s="63"/>
      <c r="G797" s="54"/>
    </row>
    <row r="798" spans="1:7" ht="13.5" customHeight="1">
      <c r="A798" s="129">
        <f t="shared" si="30"/>
      </c>
      <c r="B798" s="129" t="s">
        <v>1618</v>
      </c>
      <c r="C798" s="312">
        <f t="shared" si="29"/>
        <v>0</v>
      </c>
      <c r="D798" s="129">
        <v>20162017</v>
      </c>
      <c r="E798" s="315">
        <f>'General Fund Disbursements'!F838</f>
        <v>0</v>
      </c>
      <c r="F798" s="63"/>
      <c r="G798" s="54"/>
    </row>
    <row r="799" spans="1:7" ht="13.5" customHeight="1">
      <c r="A799" s="129">
        <f t="shared" si="30"/>
      </c>
      <c r="B799" s="129" t="s">
        <v>1619</v>
      </c>
      <c r="C799" s="312">
        <f t="shared" si="29"/>
        <v>0</v>
      </c>
      <c r="D799" s="129">
        <v>20162017</v>
      </c>
      <c r="E799" s="315">
        <f>'General Fund Disbursements'!F839</f>
        <v>0</v>
      </c>
      <c r="F799" s="63"/>
      <c r="G799" s="54"/>
    </row>
    <row r="800" spans="1:7" ht="13.5" customHeight="1">
      <c r="A800" s="129">
        <f t="shared" si="30"/>
      </c>
      <c r="B800" s="129" t="s">
        <v>1876</v>
      </c>
      <c r="C800" s="312">
        <f t="shared" si="29"/>
        <v>0</v>
      </c>
      <c r="D800" s="129">
        <v>20162017</v>
      </c>
      <c r="E800" s="315">
        <f>'General Fund Disbursements'!F840</f>
        <v>0</v>
      </c>
      <c r="F800" s="63"/>
      <c r="G800" s="54"/>
    </row>
    <row r="801" spans="1:7" ht="13.5" customHeight="1">
      <c r="A801" s="129">
        <f t="shared" si="30"/>
      </c>
      <c r="B801" s="129" t="s">
        <v>1877</v>
      </c>
      <c r="C801" s="312">
        <f t="shared" si="29"/>
        <v>0</v>
      </c>
      <c r="D801" s="129">
        <v>20162017</v>
      </c>
      <c r="E801" s="315">
        <f>'General Fund Disbursements'!F841</f>
        <v>0</v>
      </c>
      <c r="F801" s="63"/>
      <c r="G801" s="63"/>
    </row>
    <row r="802" spans="1:7" ht="13.5" customHeight="1">
      <c r="A802" s="129">
        <f t="shared" si="30"/>
      </c>
      <c r="B802" s="307" t="s">
        <v>1620</v>
      </c>
      <c r="C802" s="312">
        <f t="shared" si="29"/>
        <v>0</v>
      </c>
      <c r="D802" s="129">
        <v>20162017</v>
      </c>
      <c r="E802" s="315">
        <f>'General Fund Disbursements'!F842</f>
        <v>0</v>
      </c>
      <c r="F802" s="63"/>
      <c r="G802" s="55"/>
    </row>
    <row r="803" spans="1:7" ht="13.5" customHeight="1">
      <c r="A803" s="129">
        <f t="shared" si="30"/>
      </c>
      <c r="B803" s="307" t="s">
        <v>1621</v>
      </c>
      <c r="C803" s="312">
        <f t="shared" si="29"/>
        <v>0</v>
      </c>
      <c r="D803" s="129">
        <v>20162017</v>
      </c>
      <c r="E803" s="315">
        <f>'General Fund Disbursements'!F843</f>
        <v>0</v>
      </c>
      <c r="F803" s="63"/>
      <c r="G803" s="54"/>
    </row>
    <row r="804" spans="1:7" ht="13.5" customHeight="1">
      <c r="A804" s="129">
        <f t="shared" si="30"/>
      </c>
      <c r="B804" s="307" t="s">
        <v>935</v>
      </c>
      <c r="C804" s="312">
        <f t="shared" si="29"/>
        <v>0</v>
      </c>
      <c r="D804" s="129">
        <v>20162017</v>
      </c>
      <c r="E804" s="315">
        <f>'General Fund Disbursements'!F844</f>
        <v>0</v>
      </c>
      <c r="F804" s="63"/>
      <c r="G804" s="55"/>
    </row>
    <row r="805" spans="1:7" ht="13.5" customHeight="1">
      <c r="A805" s="129">
        <f t="shared" si="30"/>
      </c>
      <c r="B805" s="129" t="s">
        <v>2383</v>
      </c>
      <c r="C805" s="312">
        <f t="shared" si="29"/>
        <v>0</v>
      </c>
      <c r="D805" s="129">
        <v>20162017</v>
      </c>
      <c r="E805" s="315">
        <f>'General Fund Disbursements'!F848</f>
        <v>0</v>
      </c>
      <c r="F805" s="63"/>
      <c r="G805" s="54"/>
    </row>
    <row r="806" spans="1:7" ht="13.5" customHeight="1">
      <c r="A806" s="129">
        <f t="shared" si="30"/>
      </c>
      <c r="B806" s="129" t="s">
        <v>2384</v>
      </c>
      <c r="C806" s="312">
        <f>IF(ISNUMBER(E806),E806,0)</f>
        <v>0</v>
      </c>
      <c r="D806" s="129">
        <v>20162017</v>
      </c>
      <c r="E806" s="315">
        <f>'General Fund Disbursements'!F849</f>
        <v>0</v>
      </c>
      <c r="F806" s="63"/>
      <c r="G806" s="54"/>
    </row>
    <row r="807" spans="1:7" ht="13.5" customHeight="1">
      <c r="A807" s="129">
        <f t="shared" si="30"/>
      </c>
      <c r="B807" s="129" t="s">
        <v>2385</v>
      </c>
      <c r="C807" s="312">
        <f>IF(ISNUMBER(E807),E807,0)</f>
        <v>0</v>
      </c>
      <c r="D807" s="129">
        <v>20162017</v>
      </c>
      <c r="E807" s="315">
        <f>'General Fund Disbursements'!F850</f>
        <v>0</v>
      </c>
      <c r="F807" s="63"/>
      <c r="G807" s="54"/>
    </row>
    <row r="808" spans="1:7" ht="13.5" customHeight="1">
      <c r="A808" s="129">
        <f t="shared" si="30"/>
      </c>
      <c r="B808" s="129" t="s">
        <v>2386</v>
      </c>
      <c r="C808" s="312">
        <f t="shared" si="29"/>
        <v>0</v>
      </c>
      <c r="D808" s="129">
        <v>20162017</v>
      </c>
      <c r="E808" s="315">
        <f>'General Fund Disbursements'!F851</f>
        <v>0</v>
      </c>
      <c r="F808" s="63"/>
      <c r="G808" s="54"/>
    </row>
    <row r="809" spans="1:7" ht="13.5" customHeight="1">
      <c r="A809" s="129">
        <f t="shared" si="30"/>
      </c>
      <c r="B809" s="129" t="s">
        <v>2387</v>
      </c>
      <c r="C809" s="312">
        <f t="shared" si="29"/>
        <v>0</v>
      </c>
      <c r="D809" s="129">
        <v>20162017</v>
      </c>
      <c r="E809" s="315">
        <f>'General Fund Disbursements'!F852</f>
        <v>0</v>
      </c>
      <c r="F809" s="63"/>
      <c r="G809" s="54"/>
    </row>
    <row r="810" spans="1:7" ht="13.5" customHeight="1">
      <c r="A810" s="129">
        <f t="shared" si="30"/>
      </c>
      <c r="B810" s="129" t="s">
        <v>2388</v>
      </c>
      <c r="C810" s="312">
        <f t="shared" si="29"/>
        <v>0</v>
      </c>
      <c r="D810" s="129">
        <v>20162017</v>
      </c>
      <c r="E810" s="315">
        <f>'General Fund Disbursements'!F853</f>
        <v>0</v>
      </c>
      <c r="F810" s="63"/>
      <c r="G810" s="54"/>
    </row>
    <row r="811" spans="1:7" ht="13.5" customHeight="1">
      <c r="A811" s="129">
        <f t="shared" si="30"/>
      </c>
      <c r="B811" s="129" t="s">
        <v>2389</v>
      </c>
      <c r="C811" s="312">
        <f t="shared" si="29"/>
        <v>0</v>
      </c>
      <c r="D811" s="129">
        <v>20162017</v>
      </c>
      <c r="E811" s="315">
        <f>'General Fund Disbursements'!F854</f>
        <v>0</v>
      </c>
      <c r="F811" s="63"/>
      <c r="G811" s="54"/>
    </row>
    <row r="812" spans="1:7" ht="13.5" customHeight="1">
      <c r="A812" s="129">
        <f t="shared" si="30"/>
      </c>
      <c r="B812" s="129" t="s">
        <v>2390</v>
      </c>
      <c r="C812" s="312">
        <f t="shared" si="29"/>
        <v>0</v>
      </c>
      <c r="D812" s="129">
        <v>20162017</v>
      </c>
      <c r="E812" s="315">
        <f>'General Fund Disbursements'!F855</f>
        <v>0</v>
      </c>
      <c r="F812" s="63"/>
      <c r="G812" s="55"/>
    </row>
    <row r="813" spans="1:7" ht="13.5" customHeight="1">
      <c r="A813" s="129">
        <f t="shared" si="30"/>
      </c>
      <c r="B813" s="129" t="s">
        <v>2391</v>
      </c>
      <c r="C813" s="312">
        <f t="shared" si="29"/>
        <v>0</v>
      </c>
      <c r="D813" s="129">
        <v>20162017</v>
      </c>
      <c r="E813" s="315">
        <f>'General Fund Disbursements'!F856</f>
        <v>0</v>
      </c>
      <c r="F813" s="63"/>
      <c r="G813" s="54"/>
    </row>
    <row r="814" spans="1:7" ht="13.5" customHeight="1">
      <c r="A814" s="129">
        <f t="shared" si="30"/>
      </c>
      <c r="B814" s="129" t="s">
        <v>2392</v>
      </c>
      <c r="C814" s="312">
        <f t="shared" si="29"/>
        <v>0</v>
      </c>
      <c r="D814" s="129">
        <v>20162017</v>
      </c>
      <c r="E814" s="315">
        <f>'General Fund Disbursements'!F857</f>
        <v>0</v>
      </c>
      <c r="F814" s="63"/>
      <c r="G814" s="54"/>
    </row>
    <row r="815" spans="1:6" ht="13.5" customHeight="1">
      <c r="A815" s="129">
        <f t="shared" si="30"/>
      </c>
      <c r="B815" s="307" t="s">
        <v>2393</v>
      </c>
      <c r="C815" s="312">
        <f t="shared" si="29"/>
        <v>0</v>
      </c>
      <c r="D815" s="129">
        <v>20162017</v>
      </c>
      <c r="E815" s="315">
        <f>'General Fund Disbursements'!F858</f>
        <v>0</v>
      </c>
      <c r="F815" s="63"/>
    </row>
    <row r="816" spans="1:6" ht="13.5" customHeight="1">
      <c r="A816" s="129">
        <f t="shared" si="30"/>
      </c>
      <c r="B816" s="307" t="s">
        <v>2394</v>
      </c>
      <c r="C816" s="312">
        <f t="shared" si="29"/>
        <v>0</v>
      </c>
      <c r="D816" s="129">
        <v>20162017</v>
      </c>
      <c r="E816" s="315">
        <f>'General Fund Disbursements'!F859</f>
        <v>0</v>
      </c>
      <c r="F816" s="63"/>
    </row>
    <row r="817" spans="1:6" ht="13.5" customHeight="1">
      <c r="A817" s="129">
        <f t="shared" si="30"/>
      </c>
      <c r="B817" s="307" t="s">
        <v>2395</v>
      </c>
      <c r="C817" s="312">
        <f t="shared" si="29"/>
        <v>0</v>
      </c>
      <c r="D817" s="129">
        <v>20162017</v>
      </c>
      <c r="E817" s="315">
        <f>'General Fund Disbursements'!F860</f>
        <v>0</v>
      </c>
      <c r="F817" s="63"/>
    </row>
    <row r="818" spans="1:6" ht="13.5" customHeight="1">
      <c r="A818" s="129">
        <f t="shared" si="30"/>
      </c>
      <c r="B818" s="307" t="s">
        <v>1622</v>
      </c>
      <c r="C818" s="312">
        <f t="shared" si="29"/>
        <v>0</v>
      </c>
      <c r="D818" s="129">
        <v>20162017</v>
      </c>
      <c r="E818" s="315">
        <f>'General Fund Disbursements'!F863</f>
        <v>0</v>
      </c>
      <c r="F818" s="63"/>
    </row>
    <row r="819" spans="1:6" ht="13.5" customHeight="1">
      <c r="A819" s="129">
        <f t="shared" si="30"/>
      </c>
      <c r="B819" s="140" t="s">
        <v>1623</v>
      </c>
      <c r="C819" s="312">
        <f aca="true" t="shared" si="31" ref="C819:C837">IF(ISNUMBER(E819),E819,0)</f>
        <v>0</v>
      </c>
      <c r="D819" s="129">
        <v>20162017</v>
      </c>
      <c r="E819" s="315">
        <f>'General Fund Disbursements'!F864</f>
        <v>0</v>
      </c>
      <c r="F819" s="63"/>
    </row>
    <row r="820" spans="1:6" ht="13.5" customHeight="1">
      <c r="A820" s="129">
        <f t="shared" si="30"/>
      </c>
      <c r="B820" s="140" t="s">
        <v>1624</v>
      </c>
      <c r="C820" s="312">
        <f t="shared" si="31"/>
        <v>0</v>
      </c>
      <c r="D820" s="129">
        <v>20162017</v>
      </c>
      <c r="E820" s="315">
        <f>'General Fund Disbursements'!F865</f>
        <v>0</v>
      </c>
      <c r="F820" s="63"/>
    </row>
    <row r="821" spans="1:6" ht="13.5" customHeight="1">
      <c r="A821" s="129">
        <f t="shared" si="30"/>
      </c>
      <c r="B821" s="129" t="s">
        <v>1625</v>
      </c>
      <c r="C821" s="312">
        <f t="shared" si="31"/>
        <v>0</v>
      </c>
      <c r="D821" s="129">
        <v>20162017</v>
      </c>
      <c r="E821" s="315">
        <f>'General Fund Disbursements'!F866</f>
        <v>0</v>
      </c>
      <c r="F821" s="63"/>
    </row>
    <row r="822" spans="1:6" ht="13.5" customHeight="1">
      <c r="A822" s="129">
        <f t="shared" si="30"/>
      </c>
      <c r="B822" s="129" t="s">
        <v>1626</v>
      </c>
      <c r="C822" s="312">
        <f t="shared" si="31"/>
        <v>0</v>
      </c>
      <c r="D822" s="129">
        <v>20162017</v>
      </c>
      <c r="E822" s="315">
        <f>'General Fund Disbursements'!F867</f>
        <v>0</v>
      </c>
      <c r="F822" s="63"/>
    </row>
    <row r="823" spans="1:6" ht="13.5" customHeight="1">
      <c r="A823" s="129">
        <f t="shared" si="30"/>
      </c>
      <c r="B823" s="129" t="s">
        <v>1627</v>
      </c>
      <c r="C823" s="312">
        <f t="shared" si="31"/>
        <v>0</v>
      </c>
      <c r="D823" s="129">
        <v>20162017</v>
      </c>
      <c r="E823" s="315">
        <f>'General Fund Disbursements'!F868</f>
        <v>0</v>
      </c>
      <c r="F823" s="63"/>
    </row>
    <row r="824" spans="1:7" ht="13.5" customHeight="1">
      <c r="A824" s="129">
        <f t="shared" si="30"/>
      </c>
      <c r="B824" s="129" t="s">
        <v>1628</v>
      </c>
      <c r="C824" s="312">
        <f t="shared" si="31"/>
        <v>0</v>
      </c>
      <c r="D824" s="129">
        <v>20162017</v>
      </c>
      <c r="E824" s="315">
        <f>'General Fund Disbursements'!F869</f>
        <v>0</v>
      </c>
      <c r="F824" s="63"/>
      <c r="G824" s="54"/>
    </row>
    <row r="825" spans="1:7" ht="13.5" customHeight="1">
      <c r="A825" s="129">
        <f t="shared" si="30"/>
      </c>
      <c r="B825" s="129" t="s">
        <v>1629</v>
      </c>
      <c r="C825" s="312">
        <f t="shared" si="31"/>
        <v>0</v>
      </c>
      <c r="D825" s="129">
        <v>20162017</v>
      </c>
      <c r="E825" s="315">
        <f>'General Fund Disbursements'!F870</f>
        <v>0</v>
      </c>
      <c r="F825" s="63"/>
      <c r="G825" s="55"/>
    </row>
    <row r="826" spans="1:7" ht="13.5" customHeight="1">
      <c r="A826" s="129">
        <f t="shared" si="30"/>
      </c>
      <c r="B826" s="129" t="s">
        <v>1878</v>
      </c>
      <c r="C826" s="312">
        <f t="shared" si="31"/>
        <v>0</v>
      </c>
      <c r="D826" s="129">
        <v>20162017</v>
      </c>
      <c r="E826" s="315">
        <f>'General Fund Disbursements'!F871</f>
        <v>0</v>
      </c>
      <c r="F826" s="63"/>
      <c r="G826" s="54"/>
    </row>
    <row r="827" spans="1:7" ht="13.5" customHeight="1">
      <c r="A827" s="129">
        <f t="shared" si="30"/>
      </c>
      <c r="B827" s="129" t="s">
        <v>1879</v>
      </c>
      <c r="C827" s="312">
        <f t="shared" si="31"/>
        <v>0</v>
      </c>
      <c r="D827" s="129">
        <v>20162017</v>
      </c>
      <c r="E827" s="315">
        <f>'General Fund Disbursements'!F872</f>
        <v>0</v>
      </c>
      <c r="F827" s="63"/>
      <c r="G827" s="54"/>
    </row>
    <row r="828" spans="1:6" ht="13.5" customHeight="1">
      <c r="A828" s="129">
        <f t="shared" si="30"/>
      </c>
      <c r="B828" s="129" t="s">
        <v>1630</v>
      </c>
      <c r="C828" s="312">
        <f t="shared" si="31"/>
        <v>0</v>
      </c>
      <c r="D828" s="129">
        <v>20162017</v>
      </c>
      <c r="E828" s="315">
        <f>'General Fund Disbursements'!F873</f>
        <v>0</v>
      </c>
      <c r="F828" s="63"/>
    </row>
    <row r="829" spans="1:6" ht="13.5" customHeight="1">
      <c r="A829" s="129">
        <f t="shared" si="30"/>
      </c>
      <c r="B829" s="129" t="s">
        <v>1631</v>
      </c>
      <c r="C829" s="312">
        <f t="shared" si="31"/>
        <v>0</v>
      </c>
      <c r="D829" s="129">
        <v>20162017</v>
      </c>
      <c r="E829" s="315">
        <f>'General Fund Disbursements'!F874</f>
        <v>0</v>
      </c>
      <c r="F829" s="63"/>
    </row>
    <row r="830" spans="1:6" ht="13.5" customHeight="1">
      <c r="A830" s="129">
        <f t="shared" si="30"/>
      </c>
      <c r="B830" s="114" t="s">
        <v>934</v>
      </c>
      <c r="C830" s="312">
        <f t="shared" si="31"/>
        <v>0</v>
      </c>
      <c r="D830" s="129">
        <v>20162017</v>
      </c>
      <c r="E830" s="315">
        <f>'General Fund Disbursements'!F875</f>
        <v>0</v>
      </c>
      <c r="F830" s="63"/>
    </row>
    <row r="831" spans="1:6" ht="13.5" customHeight="1">
      <c r="A831" s="129">
        <f t="shared" si="30"/>
      </c>
      <c r="B831" s="129" t="s">
        <v>1632</v>
      </c>
      <c r="C831" s="312">
        <f t="shared" si="31"/>
        <v>0</v>
      </c>
      <c r="D831" s="129">
        <v>20162017</v>
      </c>
      <c r="E831" s="315">
        <f>'General Fund Disbursements'!F879</f>
        <v>0</v>
      </c>
      <c r="F831" s="63"/>
    </row>
    <row r="832" spans="1:6" ht="13.5" customHeight="1">
      <c r="A832" s="129">
        <f t="shared" si="30"/>
      </c>
      <c r="B832" s="129" t="s">
        <v>1633</v>
      </c>
      <c r="C832" s="312">
        <f>IF(ISNUMBER(E832),E832,0)</f>
        <v>0</v>
      </c>
      <c r="D832" s="129">
        <v>20162017</v>
      </c>
      <c r="E832" s="315">
        <f>'General Fund Disbursements'!F880</f>
        <v>0</v>
      </c>
      <c r="F832" s="63"/>
    </row>
    <row r="833" spans="1:6" ht="13.5" customHeight="1">
      <c r="A833" s="129">
        <f t="shared" si="30"/>
      </c>
      <c r="B833" s="129" t="s">
        <v>1634</v>
      </c>
      <c r="C833" s="312">
        <f>IF(ISNUMBER(E833),E833,0)</f>
        <v>0</v>
      </c>
      <c r="D833" s="129">
        <v>20162017</v>
      </c>
      <c r="E833" s="315">
        <f>'General Fund Disbursements'!F881</f>
        <v>0</v>
      </c>
      <c r="F833" s="63"/>
    </row>
    <row r="834" spans="1:6" ht="13.5" customHeight="1">
      <c r="A834" s="129">
        <f t="shared" si="30"/>
      </c>
      <c r="B834" s="129" t="s">
        <v>1635</v>
      </c>
      <c r="C834" s="312">
        <f>IF(ISNUMBER(E834),E834,0)</f>
        <v>0</v>
      </c>
      <c r="D834" s="129">
        <v>20162017</v>
      </c>
      <c r="E834" s="315">
        <f>'General Fund Disbursements'!F882</f>
        <v>0</v>
      </c>
      <c r="F834" s="63"/>
    </row>
    <row r="835" spans="1:6" ht="13.5" customHeight="1">
      <c r="A835" s="129">
        <f t="shared" si="30"/>
      </c>
      <c r="B835" s="129" t="s">
        <v>1636</v>
      </c>
      <c r="C835" s="312">
        <f>IF(ISNUMBER(E835),E835,0)</f>
        <v>0</v>
      </c>
      <c r="D835" s="129">
        <v>20162017</v>
      </c>
      <c r="E835" s="315">
        <f>'General Fund Disbursements'!F883</f>
        <v>0</v>
      </c>
      <c r="F835" s="63"/>
    </row>
    <row r="836" spans="1:6" ht="13.5" customHeight="1">
      <c r="A836" s="129">
        <f t="shared" si="30"/>
      </c>
      <c r="B836" s="129" t="s">
        <v>1637</v>
      </c>
      <c r="C836" s="312">
        <f>IF(ISNUMBER(E836),E836,0)</f>
        <v>0</v>
      </c>
      <c r="D836" s="129">
        <v>20162017</v>
      </c>
      <c r="E836" s="315">
        <f>'General Fund Disbursements'!F884</f>
        <v>0</v>
      </c>
      <c r="F836" s="63"/>
    </row>
    <row r="837" spans="1:6" ht="13.5" customHeight="1">
      <c r="A837" s="129">
        <f t="shared" si="30"/>
      </c>
      <c r="B837" s="129" t="s">
        <v>1638</v>
      </c>
      <c r="C837" s="312">
        <f t="shared" si="31"/>
        <v>0</v>
      </c>
      <c r="D837" s="129">
        <v>20162017</v>
      </c>
      <c r="E837" s="315">
        <f>'General Fund Disbursements'!F885</f>
        <v>0</v>
      </c>
      <c r="F837" s="63"/>
    </row>
    <row r="838" spans="1:6" ht="13.5" customHeight="1">
      <c r="A838" s="129">
        <f t="shared" si="30"/>
      </c>
      <c r="B838" s="129" t="s">
        <v>1639</v>
      </c>
      <c r="C838" s="312">
        <f t="shared" si="29"/>
        <v>0</v>
      </c>
      <c r="D838" s="129">
        <v>20162017</v>
      </c>
      <c r="E838" s="315">
        <f>'General Fund Disbursements'!F886</f>
        <v>0</v>
      </c>
      <c r="F838" s="63"/>
    </row>
    <row r="839" spans="1:6" ht="13.5" customHeight="1">
      <c r="A839" s="129">
        <f aca="true" t="shared" si="32" ref="A839:A902">IF($G$1=0,"",$G$1)</f>
      </c>
      <c r="B839" s="129" t="s">
        <v>1880</v>
      </c>
      <c r="C839" s="312">
        <f t="shared" si="29"/>
        <v>0</v>
      </c>
      <c r="D839" s="129">
        <v>20162017</v>
      </c>
      <c r="E839" s="315">
        <f>'General Fund Disbursements'!F887</f>
        <v>0</v>
      </c>
      <c r="F839" s="63"/>
    </row>
    <row r="840" spans="1:6" ht="13.5" customHeight="1">
      <c r="A840" s="129">
        <f t="shared" si="32"/>
      </c>
      <c r="B840" s="129" t="s">
        <v>1881</v>
      </c>
      <c r="C840" s="312">
        <f t="shared" si="29"/>
        <v>0</v>
      </c>
      <c r="D840" s="129">
        <v>20162017</v>
      </c>
      <c r="E840" s="315">
        <f>'General Fund Disbursements'!F888</f>
        <v>0</v>
      </c>
      <c r="F840" s="63"/>
    </row>
    <row r="841" spans="1:6" ht="13.5" customHeight="1">
      <c r="A841" s="129">
        <f t="shared" si="32"/>
      </c>
      <c r="B841" s="129" t="s">
        <v>1640</v>
      </c>
      <c r="C841" s="312">
        <f t="shared" si="29"/>
        <v>0</v>
      </c>
      <c r="D841" s="129">
        <v>20162017</v>
      </c>
      <c r="E841" s="315">
        <f>'General Fund Disbursements'!F889</f>
        <v>0</v>
      </c>
      <c r="F841" s="63"/>
    </row>
    <row r="842" spans="1:6" ht="13.5" customHeight="1">
      <c r="A842" s="129">
        <f t="shared" si="32"/>
      </c>
      <c r="B842" s="129" t="s">
        <v>1641</v>
      </c>
      <c r="C842" s="312">
        <f aca="true" t="shared" si="33" ref="C842:C903">IF(ISNUMBER(E842),E842,0)</f>
        <v>0</v>
      </c>
      <c r="D842" s="129">
        <v>20162017</v>
      </c>
      <c r="E842" s="315">
        <f>'General Fund Disbursements'!F890</f>
        <v>0</v>
      </c>
      <c r="F842" s="63"/>
    </row>
    <row r="843" spans="1:6" ht="13.5" customHeight="1">
      <c r="A843" s="129">
        <f t="shared" si="32"/>
      </c>
      <c r="B843" s="129" t="s">
        <v>933</v>
      </c>
      <c r="C843" s="312">
        <f t="shared" si="33"/>
        <v>0</v>
      </c>
      <c r="D843" s="129">
        <v>20162017</v>
      </c>
      <c r="E843" s="315">
        <f>'General Fund Disbursements'!F891</f>
        <v>0</v>
      </c>
      <c r="F843" s="63"/>
    </row>
    <row r="844" spans="1:6" ht="13.5" customHeight="1">
      <c r="A844" s="129">
        <f t="shared" si="32"/>
      </c>
      <c r="B844" s="129" t="s">
        <v>1642</v>
      </c>
      <c r="C844" s="312">
        <f t="shared" si="33"/>
        <v>0</v>
      </c>
      <c r="D844" s="129">
        <v>20162017</v>
      </c>
      <c r="E844" s="315">
        <f>'General Fund Disbursements'!F895</f>
        <v>0</v>
      </c>
      <c r="F844" s="63"/>
    </row>
    <row r="845" spans="1:6" ht="13.5" customHeight="1">
      <c r="A845" s="129">
        <f t="shared" si="32"/>
      </c>
      <c r="B845" s="129" t="s">
        <v>1643</v>
      </c>
      <c r="C845" s="312">
        <f>IF(ISNUMBER(E845),E845,0)</f>
        <v>0</v>
      </c>
      <c r="D845" s="129">
        <v>20162017</v>
      </c>
      <c r="E845" s="315">
        <f>'General Fund Disbursements'!F896</f>
        <v>0</v>
      </c>
      <c r="F845" s="63"/>
    </row>
    <row r="846" spans="1:6" ht="13.5" customHeight="1">
      <c r="A846" s="129">
        <f t="shared" si="32"/>
      </c>
      <c r="B846" s="129" t="s">
        <v>1644</v>
      </c>
      <c r="C846" s="312">
        <f>IF(ISNUMBER(E846),E846,0)</f>
        <v>0</v>
      </c>
      <c r="D846" s="129">
        <v>20162017</v>
      </c>
      <c r="E846" s="315">
        <f>'General Fund Disbursements'!F897</f>
        <v>0</v>
      </c>
      <c r="F846" s="63"/>
    </row>
    <row r="847" spans="1:6" ht="13.5" customHeight="1">
      <c r="A847" s="129">
        <f t="shared" si="32"/>
      </c>
      <c r="B847" s="129" t="s">
        <v>1645</v>
      </c>
      <c r="C847" s="312">
        <f t="shared" si="33"/>
        <v>0</v>
      </c>
      <c r="D847" s="129">
        <v>20162017</v>
      </c>
      <c r="E847" s="315">
        <f>'General Fund Disbursements'!F898</f>
        <v>0</v>
      </c>
      <c r="F847" s="63"/>
    </row>
    <row r="848" spans="1:6" ht="13.5" customHeight="1">
      <c r="A848" s="129">
        <f t="shared" si="32"/>
      </c>
      <c r="B848" s="129" t="s">
        <v>1646</v>
      </c>
      <c r="C848" s="312">
        <f t="shared" si="33"/>
        <v>0</v>
      </c>
      <c r="D848" s="129">
        <v>20162017</v>
      </c>
      <c r="E848" s="315">
        <f>'General Fund Disbursements'!F899</f>
        <v>0</v>
      </c>
      <c r="F848" s="63"/>
    </row>
    <row r="849" spans="1:6" ht="13.5" customHeight="1">
      <c r="A849" s="129">
        <f t="shared" si="32"/>
      </c>
      <c r="B849" s="311" t="s">
        <v>1647</v>
      </c>
      <c r="C849" s="312">
        <f>IF(ISNUMBER(E849),E849,0)</f>
        <v>0</v>
      </c>
      <c r="D849" s="129">
        <v>20162017</v>
      </c>
      <c r="E849" s="315">
        <f>'General Fund Disbursements'!F900</f>
        <v>0</v>
      </c>
      <c r="F849" s="63"/>
    </row>
    <row r="850" spans="1:6" ht="13.5" customHeight="1">
      <c r="A850" s="129">
        <f t="shared" si="32"/>
      </c>
      <c r="B850" s="311" t="s">
        <v>1648</v>
      </c>
      <c r="C850" s="312">
        <f t="shared" si="33"/>
        <v>0</v>
      </c>
      <c r="D850" s="129">
        <v>20162017</v>
      </c>
      <c r="E850" s="315">
        <f>'General Fund Disbursements'!F901</f>
        <v>0</v>
      </c>
      <c r="F850" s="63"/>
    </row>
    <row r="851" spans="1:6" ht="13.5" customHeight="1">
      <c r="A851" s="129">
        <f t="shared" si="32"/>
      </c>
      <c r="B851" s="311" t="s">
        <v>1649</v>
      </c>
      <c r="C851" s="312">
        <f t="shared" si="33"/>
        <v>0</v>
      </c>
      <c r="D851" s="129">
        <v>20162017</v>
      </c>
      <c r="E851" s="315">
        <f>'General Fund Disbursements'!F902</f>
        <v>0</v>
      </c>
      <c r="F851" s="63"/>
    </row>
    <row r="852" spans="1:6" ht="13.5" customHeight="1">
      <c r="A852" s="129">
        <f t="shared" si="32"/>
      </c>
      <c r="B852" s="311" t="s">
        <v>1882</v>
      </c>
      <c r="C852" s="312">
        <f t="shared" si="33"/>
        <v>0</v>
      </c>
      <c r="D852" s="129">
        <v>20162017</v>
      </c>
      <c r="E852" s="315">
        <f>'General Fund Disbursements'!F903</f>
        <v>0</v>
      </c>
      <c r="F852" s="63"/>
    </row>
    <row r="853" spans="1:6" ht="13.5" customHeight="1">
      <c r="A853" s="129">
        <f t="shared" si="32"/>
      </c>
      <c r="B853" s="311" t="s">
        <v>1883</v>
      </c>
      <c r="C853" s="312">
        <f t="shared" si="33"/>
        <v>0</v>
      </c>
      <c r="D853" s="129">
        <v>20162017</v>
      </c>
      <c r="E853" s="315">
        <f>'General Fund Disbursements'!F904</f>
        <v>0</v>
      </c>
      <c r="F853" s="63"/>
    </row>
    <row r="854" spans="1:6" ht="13.5" customHeight="1">
      <c r="A854" s="129">
        <f t="shared" si="32"/>
      </c>
      <c r="B854" s="311" t="s">
        <v>1650</v>
      </c>
      <c r="C854" s="312">
        <f t="shared" si="33"/>
        <v>0</v>
      </c>
      <c r="D854" s="129">
        <v>20162017</v>
      </c>
      <c r="E854" s="315">
        <f>'General Fund Disbursements'!F905</f>
        <v>0</v>
      </c>
      <c r="F854" s="63"/>
    </row>
    <row r="855" spans="1:6" ht="13.5" customHeight="1">
      <c r="A855" s="129">
        <f t="shared" si="32"/>
      </c>
      <c r="B855" s="311" t="s">
        <v>1651</v>
      </c>
      <c r="C855" s="312">
        <f t="shared" si="33"/>
        <v>0</v>
      </c>
      <c r="D855" s="129">
        <v>20162017</v>
      </c>
      <c r="E855" s="315">
        <f>'General Fund Disbursements'!F906</f>
        <v>0</v>
      </c>
      <c r="F855" s="63"/>
    </row>
    <row r="856" spans="1:6" ht="13.5" customHeight="1">
      <c r="A856" s="129">
        <f t="shared" si="32"/>
      </c>
      <c r="B856" s="311" t="s">
        <v>932</v>
      </c>
      <c r="C856" s="312">
        <f t="shared" si="33"/>
        <v>0</v>
      </c>
      <c r="D856" s="129">
        <v>20162017</v>
      </c>
      <c r="E856" s="315">
        <f>'General Fund Disbursements'!F907</f>
        <v>0</v>
      </c>
      <c r="F856" s="63"/>
    </row>
    <row r="857" spans="1:6" ht="13.5" customHeight="1">
      <c r="A857" s="129">
        <f t="shared" si="32"/>
      </c>
      <c r="B857" s="311" t="s">
        <v>1652</v>
      </c>
      <c r="C857" s="312">
        <f t="shared" si="33"/>
        <v>0</v>
      </c>
      <c r="D857" s="129">
        <v>20162017</v>
      </c>
      <c r="E857" s="315">
        <f>'General Fund Disbursements'!F911</f>
        <v>0</v>
      </c>
      <c r="F857" s="63"/>
    </row>
    <row r="858" spans="1:6" ht="13.5" customHeight="1">
      <c r="A858" s="129">
        <f t="shared" si="32"/>
      </c>
      <c r="B858" s="311" t="s">
        <v>1653</v>
      </c>
      <c r="C858" s="312">
        <f>IF(ISNUMBER(E858),E858,0)</f>
        <v>0</v>
      </c>
      <c r="D858" s="129">
        <v>20162017</v>
      </c>
      <c r="E858" s="315">
        <f>'General Fund Disbursements'!F912</f>
        <v>0</v>
      </c>
      <c r="F858" s="63"/>
    </row>
    <row r="859" spans="1:6" ht="13.5" customHeight="1">
      <c r="A859" s="129">
        <f t="shared" si="32"/>
      </c>
      <c r="B859" s="311" t="s">
        <v>1654</v>
      </c>
      <c r="C859" s="312">
        <f>IF(ISNUMBER(E859),E859,0)</f>
        <v>0</v>
      </c>
      <c r="D859" s="129">
        <v>20162017</v>
      </c>
      <c r="E859" s="315">
        <f>'General Fund Disbursements'!F913</f>
        <v>0</v>
      </c>
      <c r="F859" s="63"/>
    </row>
    <row r="860" spans="1:6" ht="13.5" customHeight="1">
      <c r="A860" s="129">
        <f t="shared" si="32"/>
      </c>
      <c r="B860" s="311" t="s">
        <v>1655</v>
      </c>
      <c r="C860" s="312">
        <f t="shared" si="33"/>
        <v>0</v>
      </c>
      <c r="D860" s="129">
        <v>20162017</v>
      </c>
      <c r="E860" s="315">
        <f>'General Fund Disbursements'!F914</f>
        <v>0</v>
      </c>
      <c r="F860" s="63"/>
    </row>
    <row r="861" spans="1:6" ht="13.5" customHeight="1">
      <c r="A861" s="129">
        <f t="shared" si="32"/>
      </c>
      <c r="B861" s="311" t="s">
        <v>1656</v>
      </c>
      <c r="C861" s="312">
        <f t="shared" si="33"/>
        <v>0</v>
      </c>
      <c r="D861" s="129">
        <v>20162017</v>
      </c>
      <c r="E861" s="315">
        <f>'General Fund Disbursements'!F915</f>
        <v>0</v>
      </c>
      <c r="F861" s="63"/>
    </row>
    <row r="862" spans="1:6" ht="13.5" customHeight="1">
      <c r="A862" s="129">
        <f t="shared" si="32"/>
      </c>
      <c r="B862" s="311" t="s">
        <v>1657</v>
      </c>
      <c r="C862" s="312">
        <f t="shared" si="33"/>
        <v>0</v>
      </c>
      <c r="D862" s="129">
        <v>20162017</v>
      </c>
      <c r="E862" s="315">
        <f>'General Fund Disbursements'!F916</f>
        <v>0</v>
      </c>
      <c r="F862" s="63"/>
    </row>
    <row r="863" spans="1:6" ht="13.5" customHeight="1">
      <c r="A863" s="129">
        <f t="shared" si="32"/>
      </c>
      <c r="B863" s="311" t="s">
        <v>1658</v>
      </c>
      <c r="C863" s="312">
        <f t="shared" si="33"/>
        <v>0</v>
      </c>
      <c r="D863" s="129">
        <v>20162017</v>
      </c>
      <c r="E863" s="315">
        <f>'General Fund Disbursements'!F917</f>
        <v>0</v>
      </c>
      <c r="F863" s="63"/>
    </row>
    <row r="864" spans="1:6" ht="13.5" customHeight="1">
      <c r="A864" s="129">
        <f t="shared" si="32"/>
      </c>
      <c r="B864" s="311" t="s">
        <v>1659</v>
      </c>
      <c r="C864" s="312">
        <f t="shared" si="33"/>
        <v>0</v>
      </c>
      <c r="D864" s="129">
        <v>20162017</v>
      </c>
      <c r="E864" s="315">
        <f>'General Fund Disbursements'!F918</f>
        <v>0</v>
      </c>
      <c r="F864" s="63"/>
    </row>
    <row r="865" spans="1:6" ht="13.5" customHeight="1">
      <c r="A865" s="129">
        <f t="shared" si="32"/>
      </c>
      <c r="B865" s="311" t="s">
        <v>1884</v>
      </c>
      <c r="C865" s="312">
        <f t="shared" si="33"/>
        <v>0</v>
      </c>
      <c r="D865" s="129">
        <v>20162017</v>
      </c>
      <c r="E865" s="315">
        <f>'General Fund Disbursements'!F919</f>
        <v>0</v>
      </c>
      <c r="F865" s="63"/>
    </row>
    <row r="866" spans="1:6" ht="13.5" customHeight="1">
      <c r="A866" s="129">
        <f t="shared" si="32"/>
      </c>
      <c r="B866" s="311" t="s">
        <v>1885</v>
      </c>
      <c r="C866" s="312">
        <f t="shared" si="33"/>
        <v>0</v>
      </c>
      <c r="D866" s="129">
        <v>20162017</v>
      </c>
      <c r="E866" s="315">
        <f>'General Fund Disbursements'!F920</f>
        <v>0</v>
      </c>
      <c r="F866" s="63"/>
    </row>
    <row r="867" spans="1:6" ht="13.5" customHeight="1">
      <c r="A867" s="129">
        <f t="shared" si="32"/>
      </c>
      <c r="B867" s="311" t="s">
        <v>1660</v>
      </c>
      <c r="C867" s="312">
        <f t="shared" si="33"/>
        <v>0</v>
      </c>
      <c r="D867" s="129">
        <v>20162017</v>
      </c>
      <c r="E867" s="315">
        <f>'General Fund Disbursements'!F921</f>
        <v>0</v>
      </c>
      <c r="F867" s="63"/>
    </row>
    <row r="868" spans="1:6" ht="13.5" customHeight="1">
      <c r="A868" s="129">
        <f t="shared" si="32"/>
      </c>
      <c r="B868" s="311" t="s">
        <v>1661</v>
      </c>
      <c r="C868" s="312">
        <f t="shared" si="33"/>
        <v>0</v>
      </c>
      <c r="D868" s="129">
        <v>20162017</v>
      </c>
      <c r="E868" s="315">
        <f>'General Fund Disbursements'!F922</f>
        <v>0</v>
      </c>
      <c r="F868" s="63"/>
    </row>
    <row r="869" spans="1:6" ht="13.5" customHeight="1">
      <c r="A869" s="129">
        <f t="shared" si="32"/>
      </c>
      <c r="B869" s="311" t="s">
        <v>931</v>
      </c>
      <c r="C869" s="312">
        <f t="shared" si="33"/>
        <v>0</v>
      </c>
      <c r="D869" s="129">
        <v>20162017</v>
      </c>
      <c r="E869" s="315">
        <f>'General Fund Disbursements'!F923</f>
        <v>0</v>
      </c>
      <c r="F869" s="63"/>
    </row>
    <row r="870" spans="1:6" ht="13.5" customHeight="1">
      <c r="A870" s="129">
        <f t="shared" si="32"/>
      </c>
      <c r="B870" s="311" t="s">
        <v>1662</v>
      </c>
      <c r="C870" s="312">
        <f t="shared" si="33"/>
        <v>0</v>
      </c>
      <c r="D870" s="129">
        <v>20162017</v>
      </c>
      <c r="E870" s="315">
        <f>'General Fund Disbursements'!F927</f>
        <v>0</v>
      </c>
      <c r="F870" s="63"/>
    </row>
    <row r="871" spans="1:6" ht="13.5" customHeight="1">
      <c r="A871" s="129">
        <f t="shared" si="32"/>
      </c>
      <c r="B871" s="311" t="s">
        <v>1663</v>
      </c>
      <c r="C871" s="312">
        <f>IF(ISNUMBER(E871),E871,0)</f>
        <v>0</v>
      </c>
      <c r="D871" s="129">
        <v>20162017</v>
      </c>
      <c r="E871" s="315">
        <f>'General Fund Disbursements'!F928</f>
        <v>0</v>
      </c>
      <c r="F871" s="63"/>
    </row>
    <row r="872" spans="1:6" ht="13.5" customHeight="1">
      <c r="A872" s="129">
        <f t="shared" si="32"/>
      </c>
      <c r="B872" s="311" t="s">
        <v>1664</v>
      </c>
      <c r="C872" s="312">
        <f>IF(ISNUMBER(E872),E872,0)</f>
        <v>0</v>
      </c>
      <c r="D872" s="129">
        <v>20162017</v>
      </c>
      <c r="E872" s="315">
        <f>'General Fund Disbursements'!F929</f>
        <v>0</v>
      </c>
      <c r="F872" s="63"/>
    </row>
    <row r="873" spans="1:6" ht="13.5" customHeight="1">
      <c r="A873" s="129">
        <f t="shared" si="32"/>
      </c>
      <c r="B873" s="311" t="s">
        <v>1665</v>
      </c>
      <c r="C873" s="312">
        <f t="shared" si="33"/>
        <v>0</v>
      </c>
      <c r="D873" s="129">
        <v>20162017</v>
      </c>
      <c r="E873" s="315">
        <f>'General Fund Disbursements'!F930</f>
        <v>0</v>
      </c>
      <c r="F873" s="63"/>
    </row>
    <row r="874" spans="1:6" ht="13.5" customHeight="1">
      <c r="A874" s="129">
        <f t="shared" si="32"/>
      </c>
      <c r="B874" s="311" t="s">
        <v>1666</v>
      </c>
      <c r="C874" s="312">
        <f t="shared" si="33"/>
        <v>0</v>
      </c>
      <c r="D874" s="129">
        <v>20162017</v>
      </c>
      <c r="E874" s="315">
        <f>'General Fund Disbursements'!F931</f>
        <v>0</v>
      </c>
      <c r="F874" s="63"/>
    </row>
    <row r="875" spans="1:6" ht="13.5" customHeight="1">
      <c r="A875" s="129">
        <f t="shared" si="32"/>
      </c>
      <c r="B875" s="311" t="s">
        <v>1667</v>
      </c>
      <c r="C875" s="312">
        <f t="shared" si="33"/>
        <v>0</v>
      </c>
      <c r="D875" s="129">
        <v>20162017</v>
      </c>
      <c r="E875" s="315">
        <f>'General Fund Disbursements'!F932</f>
        <v>0</v>
      </c>
      <c r="F875" s="63"/>
    </row>
    <row r="876" spans="1:6" ht="13.5" customHeight="1">
      <c r="A876" s="129">
        <f t="shared" si="32"/>
      </c>
      <c r="B876" s="311" t="s">
        <v>1668</v>
      </c>
      <c r="C876" s="312">
        <f t="shared" si="33"/>
        <v>0</v>
      </c>
      <c r="D876" s="129">
        <v>20162017</v>
      </c>
      <c r="E876" s="315">
        <f>'General Fund Disbursements'!F933</f>
        <v>0</v>
      </c>
      <c r="F876" s="63"/>
    </row>
    <row r="877" spans="1:6" ht="13.5" customHeight="1">
      <c r="A877" s="129">
        <f t="shared" si="32"/>
      </c>
      <c r="B877" s="311" t="s">
        <v>1669</v>
      </c>
      <c r="C877" s="312">
        <f t="shared" si="33"/>
        <v>0</v>
      </c>
      <c r="D877" s="129">
        <v>20162017</v>
      </c>
      <c r="E877" s="315">
        <f>'General Fund Disbursements'!F934</f>
        <v>0</v>
      </c>
      <c r="F877" s="63"/>
    </row>
    <row r="878" spans="1:6" ht="13.5" customHeight="1">
      <c r="A878" s="129">
        <f t="shared" si="32"/>
      </c>
      <c r="B878" s="311" t="s">
        <v>1886</v>
      </c>
      <c r="C878" s="312">
        <f t="shared" si="33"/>
        <v>0</v>
      </c>
      <c r="D878" s="129">
        <v>20162017</v>
      </c>
      <c r="E878" s="315">
        <f>'General Fund Disbursements'!F935</f>
        <v>0</v>
      </c>
      <c r="F878" s="63"/>
    </row>
    <row r="879" spans="1:6" ht="13.5" customHeight="1">
      <c r="A879" s="129">
        <f t="shared" si="32"/>
      </c>
      <c r="B879" s="311" t="s">
        <v>1887</v>
      </c>
      <c r="C879" s="312">
        <f t="shared" si="33"/>
        <v>0</v>
      </c>
      <c r="D879" s="129">
        <v>20162017</v>
      </c>
      <c r="E879" s="315">
        <f>'General Fund Disbursements'!F936</f>
        <v>0</v>
      </c>
      <c r="F879" s="63"/>
    </row>
    <row r="880" spans="1:6" ht="13.5" customHeight="1">
      <c r="A880" s="129">
        <f t="shared" si="32"/>
      </c>
      <c r="B880" s="311" t="s">
        <v>1670</v>
      </c>
      <c r="C880" s="312">
        <f t="shared" si="33"/>
        <v>0</v>
      </c>
      <c r="D880" s="129">
        <v>20162017</v>
      </c>
      <c r="E880" s="315">
        <f>'General Fund Disbursements'!F937</f>
        <v>0</v>
      </c>
      <c r="F880" s="63"/>
    </row>
    <row r="881" spans="1:6" ht="13.5" customHeight="1">
      <c r="A881" s="129">
        <f t="shared" si="32"/>
      </c>
      <c r="B881" s="311" t="s">
        <v>1671</v>
      </c>
      <c r="C881" s="312">
        <f t="shared" si="33"/>
        <v>0</v>
      </c>
      <c r="D881" s="129">
        <v>20162017</v>
      </c>
      <c r="E881" s="315">
        <f>'General Fund Disbursements'!F938</f>
        <v>0</v>
      </c>
      <c r="F881" s="63"/>
    </row>
    <row r="882" spans="1:6" ht="13.5" customHeight="1">
      <c r="A882" s="129">
        <f t="shared" si="32"/>
      </c>
      <c r="B882" s="311" t="s">
        <v>930</v>
      </c>
      <c r="C882" s="312">
        <f t="shared" si="33"/>
        <v>0</v>
      </c>
      <c r="D882" s="129">
        <v>20162017</v>
      </c>
      <c r="E882" s="315">
        <f>'General Fund Disbursements'!F939</f>
        <v>0</v>
      </c>
      <c r="F882" s="63"/>
    </row>
    <row r="883" spans="1:6" ht="13.5" customHeight="1">
      <c r="A883" s="129">
        <f t="shared" si="32"/>
      </c>
      <c r="B883" s="311" t="s">
        <v>1672</v>
      </c>
      <c r="C883" s="312">
        <f t="shared" si="33"/>
        <v>0</v>
      </c>
      <c r="D883" s="129">
        <v>20162017</v>
      </c>
      <c r="E883" s="315">
        <f>'General Fund Disbursements'!F943</f>
        <v>0</v>
      </c>
      <c r="F883" s="63"/>
    </row>
    <row r="884" spans="1:6" ht="13.5" customHeight="1">
      <c r="A884" s="129">
        <f t="shared" si="32"/>
      </c>
      <c r="B884" s="311" t="s">
        <v>1673</v>
      </c>
      <c r="C884" s="312">
        <f>IF(ISNUMBER(E884),E884,0)</f>
        <v>0</v>
      </c>
      <c r="D884" s="129">
        <v>20162017</v>
      </c>
      <c r="E884" s="315">
        <f>'General Fund Disbursements'!F944</f>
        <v>0</v>
      </c>
      <c r="F884" s="63"/>
    </row>
    <row r="885" spans="1:6" ht="13.5" customHeight="1">
      <c r="A885" s="129">
        <f t="shared" si="32"/>
      </c>
      <c r="B885" s="311" t="s">
        <v>1674</v>
      </c>
      <c r="C885" s="312">
        <f>IF(ISNUMBER(E885),E885,0)</f>
        <v>0</v>
      </c>
      <c r="D885" s="129">
        <v>20162017</v>
      </c>
      <c r="E885" s="315">
        <f>'General Fund Disbursements'!F945</f>
        <v>0</v>
      </c>
      <c r="F885" s="63"/>
    </row>
    <row r="886" spans="1:6" ht="13.5" customHeight="1">
      <c r="A886" s="129">
        <f t="shared" si="32"/>
      </c>
      <c r="B886" s="311" t="s">
        <v>1675</v>
      </c>
      <c r="C886" s="312">
        <f t="shared" si="33"/>
        <v>0</v>
      </c>
      <c r="D886" s="129">
        <v>20162017</v>
      </c>
      <c r="E886" s="315">
        <f>'General Fund Disbursements'!F946</f>
        <v>0</v>
      </c>
      <c r="F886" s="63"/>
    </row>
    <row r="887" spans="1:6" ht="13.5" customHeight="1">
      <c r="A887" s="129">
        <f t="shared" si="32"/>
      </c>
      <c r="B887" s="311" t="s">
        <v>1676</v>
      </c>
      <c r="C887" s="312">
        <f t="shared" si="33"/>
        <v>0</v>
      </c>
      <c r="D887" s="129">
        <v>20162017</v>
      </c>
      <c r="E887" s="315">
        <f>'General Fund Disbursements'!F947</f>
        <v>0</v>
      </c>
      <c r="F887" s="63"/>
    </row>
    <row r="888" spans="1:6" ht="13.5" customHeight="1">
      <c r="A888" s="129">
        <f t="shared" si="32"/>
      </c>
      <c r="B888" s="311" t="s">
        <v>1677</v>
      </c>
      <c r="C888" s="312">
        <f t="shared" si="33"/>
        <v>0</v>
      </c>
      <c r="D888" s="129">
        <v>20162017</v>
      </c>
      <c r="E888" s="315">
        <f>'General Fund Disbursements'!F948</f>
        <v>0</v>
      </c>
      <c r="F888" s="63"/>
    </row>
    <row r="889" spans="1:6" ht="13.5" customHeight="1">
      <c r="A889" s="129">
        <f t="shared" si="32"/>
      </c>
      <c r="B889" s="311" t="s">
        <v>1678</v>
      </c>
      <c r="C889" s="312">
        <f t="shared" si="33"/>
        <v>0</v>
      </c>
      <c r="D889" s="129">
        <v>20162017</v>
      </c>
      <c r="E889" s="315">
        <f>'General Fund Disbursements'!F949</f>
        <v>0</v>
      </c>
      <c r="F889" s="63"/>
    </row>
    <row r="890" spans="1:6" ht="13.5" customHeight="1">
      <c r="A890" s="129">
        <f t="shared" si="32"/>
      </c>
      <c r="B890" s="311" t="s">
        <v>1679</v>
      </c>
      <c r="C890" s="312">
        <f t="shared" si="33"/>
        <v>0</v>
      </c>
      <c r="D890" s="129">
        <v>20162017</v>
      </c>
      <c r="E890" s="315">
        <f>'General Fund Disbursements'!F950</f>
        <v>0</v>
      </c>
      <c r="F890" s="63"/>
    </row>
    <row r="891" spans="1:6" ht="13.5" customHeight="1">
      <c r="A891" s="129">
        <f t="shared" si="32"/>
      </c>
      <c r="B891" s="311" t="s">
        <v>1888</v>
      </c>
      <c r="C891" s="312">
        <f t="shared" si="33"/>
        <v>0</v>
      </c>
      <c r="D891" s="129">
        <v>20162017</v>
      </c>
      <c r="E891" s="315">
        <f>'General Fund Disbursements'!F951</f>
        <v>0</v>
      </c>
      <c r="F891" s="63"/>
    </row>
    <row r="892" spans="1:6" ht="13.5" customHeight="1">
      <c r="A892" s="129">
        <f t="shared" si="32"/>
      </c>
      <c r="B892" s="311" t="s">
        <v>1889</v>
      </c>
      <c r="C892" s="312">
        <f t="shared" si="33"/>
        <v>0</v>
      </c>
      <c r="D892" s="129">
        <v>20162017</v>
      </c>
      <c r="E892" s="315">
        <f>'General Fund Disbursements'!F952</f>
        <v>0</v>
      </c>
      <c r="F892" s="63"/>
    </row>
    <row r="893" spans="1:6" ht="13.5" customHeight="1">
      <c r="A893" s="129">
        <f t="shared" si="32"/>
      </c>
      <c r="B893" s="311" t="s">
        <v>1680</v>
      </c>
      <c r="C893" s="312">
        <f t="shared" si="33"/>
        <v>0</v>
      </c>
      <c r="D893" s="129">
        <v>20162017</v>
      </c>
      <c r="E893" s="315">
        <f>'General Fund Disbursements'!F953</f>
        <v>0</v>
      </c>
      <c r="F893" s="63"/>
    </row>
    <row r="894" spans="1:6" ht="13.5" customHeight="1">
      <c r="A894" s="129">
        <f t="shared" si="32"/>
      </c>
      <c r="B894" s="311" t="s">
        <v>1681</v>
      </c>
      <c r="C894" s="312">
        <f t="shared" si="33"/>
        <v>0</v>
      </c>
      <c r="D894" s="129">
        <v>20162017</v>
      </c>
      <c r="E894" s="315">
        <f>'General Fund Disbursements'!F954</f>
        <v>0</v>
      </c>
      <c r="F894" s="63"/>
    </row>
    <row r="895" spans="1:6" ht="13.5" customHeight="1">
      <c r="A895" s="129">
        <f t="shared" si="32"/>
      </c>
      <c r="B895" s="311" t="s">
        <v>929</v>
      </c>
      <c r="C895" s="312">
        <f t="shared" si="33"/>
        <v>0</v>
      </c>
      <c r="D895" s="129">
        <v>20162017</v>
      </c>
      <c r="E895" s="315">
        <f>'General Fund Disbursements'!F955</f>
        <v>0</v>
      </c>
      <c r="F895" s="63"/>
    </row>
    <row r="896" spans="1:6" ht="13.5" customHeight="1">
      <c r="A896" s="129">
        <f t="shared" si="32"/>
      </c>
      <c r="B896" s="311" t="s">
        <v>1682</v>
      </c>
      <c r="C896" s="312">
        <f t="shared" si="33"/>
        <v>0</v>
      </c>
      <c r="D896" s="129">
        <v>20162017</v>
      </c>
      <c r="E896" s="315">
        <f>'General Fund Disbursements'!F959</f>
        <v>0</v>
      </c>
      <c r="F896" s="63"/>
    </row>
    <row r="897" spans="1:6" ht="13.5" customHeight="1">
      <c r="A897" s="129">
        <f t="shared" si="32"/>
      </c>
      <c r="B897" s="311" t="s">
        <v>1683</v>
      </c>
      <c r="C897" s="312">
        <f>IF(ISNUMBER(E897),E897,0)</f>
        <v>0</v>
      </c>
      <c r="D897" s="129">
        <v>20162017</v>
      </c>
      <c r="E897" s="315">
        <f>'General Fund Disbursements'!F960</f>
        <v>0</v>
      </c>
      <c r="F897" s="63"/>
    </row>
    <row r="898" spans="1:6" ht="13.5" customHeight="1">
      <c r="A898" s="129">
        <f t="shared" si="32"/>
      </c>
      <c r="B898" s="311" t="s">
        <v>1684</v>
      </c>
      <c r="C898" s="312">
        <f>IF(ISNUMBER(E898),E898,0)</f>
        <v>0</v>
      </c>
      <c r="D898" s="129">
        <v>20162017</v>
      </c>
      <c r="E898" s="315">
        <f>'General Fund Disbursements'!F961</f>
        <v>0</v>
      </c>
      <c r="F898" s="63"/>
    </row>
    <row r="899" spans="1:6" ht="13.5" customHeight="1">
      <c r="A899" s="129">
        <f t="shared" si="32"/>
      </c>
      <c r="B899" s="311" t="s">
        <v>1685</v>
      </c>
      <c r="C899" s="312">
        <f t="shared" si="33"/>
        <v>0</v>
      </c>
      <c r="D899" s="129">
        <v>20162017</v>
      </c>
      <c r="E899" s="315">
        <f>'General Fund Disbursements'!F962</f>
        <v>0</v>
      </c>
      <c r="F899" s="63"/>
    </row>
    <row r="900" spans="1:6" ht="13.5" customHeight="1">
      <c r="A900" s="129">
        <f t="shared" si="32"/>
      </c>
      <c r="B900" s="311" t="s">
        <v>1686</v>
      </c>
      <c r="C900" s="312">
        <f t="shared" si="33"/>
        <v>0</v>
      </c>
      <c r="D900" s="129">
        <v>20162017</v>
      </c>
      <c r="E900" s="315">
        <f>'General Fund Disbursements'!F963</f>
        <v>0</v>
      </c>
      <c r="F900" s="63"/>
    </row>
    <row r="901" spans="1:6" ht="13.5" customHeight="1">
      <c r="A901" s="129">
        <f t="shared" si="32"/>
      </c>
      <c r="B901" s="311" t="s">
        <v>1687</v>
      </c>
      <c r="C901" s="312">
        <f t="shared" si="33"/>
        <v>0</v>
      </c>
      <c r="D901" s="129">
        <v>20162017</v>
      </c>
      <c r="E901" s="315">
        <f>'General Fund Disbursements'!F964</f>
        <v>0</v>
      </c>
      <c r="F901" s="63"/>
    </row>
    <row r="902" spans="1:6" ht="13.5" customHeight="1">
      <c r="A902" s="129">
        <f t="shared" si="32"/>
      </c>
      <c r="B902" s="311" t="s">
        <v>1688</v>
      </c>
      <c r="C902" s="312">
        <f t="shared" si="33"/>
        <v>0</v>
      </c>
      <c r="D902" s="129">
        <v>20162017</v>
      </c>
      <c r="E902" s="315">
        <f>'General Fund Disbursements'!F965</f>
        <v>0</v>
      </c>
      <c r="F902" s="63"/>
    </row>
    <row r="903" spans="1:6" ht="13.5" customHeight="1">
      <c r="A903" s="129">
        <f aca="true" t="shared" si="34" ref="A903:A966">IF($G$1=0,"",$G$1)</f>
      </c>
      <c r="B903" s="311" t="s">
        <v>1689</v>
      </c>
      <c r="C903" s="312">
        <f t="shared" si="33"/>
        <v>0</v>
      </c>
      <c r="D903" s="129">
        <v>20162017</v>
      </c>
      <c r="E903" s="315">
        <f>'General Fund Disbursements'!F966</f>
        <v>0</v>
      </c>
      <c r="F903" s="63"/>
    </row>
    <row r="904" spans="1:6" ht="13.5" customHeight="1">
      <c r="A904" s="129">
        <f t="shared" si="34"/>
      </c>
      <c r="B904" s="311" t="s">
        <v>1890</v>
      </c>
      <c r="C904" s="312">
        <f aca="true" t="shared" si="35" ref="C904:C939">IF(ISNUMBER(E904),E904,0)</f>
        <v>0</v>
      </c>
      <c r="D904" s="129">
        <v>20162017</v>
      </c>
      <c r="E904" s="315">
        <f>'General Fund Disbursements'!F967</f>
        <v>0</v>
      </c>
      <c r="F904" s="63"/>
    </row>
    <row r="905" spans="1:6" ht="13.5" customHeight="1">
      <c r="A905" s="129">
        <f t="shared" si="34"/>
      </c>
      <c r="B905" s="311" t="s">
        <v>1891</v>
      </c>
      <c r="C905" s="312">
        <f t="shared" si="35"/>
        <v>0</v>
      </c>
      <c r="D905" s="129">
        <v>20162017</v>
      </c>
      <c r="E905" s="315">
        <f>'General Fund Disbursements'!F968</f>
        <v>0</v>
      </c>
      <c r="F905" s="63"/>
    </row>
    <row r="906" spans="1:6" ht="13.5" customHeight="1">
      <c r="A906" s="129">
        <f t="shared" si="34"/>
      </c>
      <c r="B906" s="311" t="s">
        <v>1690</v>
      </c>
      <c r="C906" s="312">
        <f t="shared" si="35"/>
        <v>0</v>
      </c>
      <c r="D906" s="129">
        <v>20162017</v>
      </c>
      <c r="E906" s="315">
        <f>'General Fund Disbursements'!F969</f>
        <v>0</v>
      </c>
      <c r="F906" s="63"/>
    </row>
    <row r="907" spans="1:6" ht="13.5" customHeight="1">
      <c r="A907" s="129">
        <f t="shared" si="34"/>
      </c>
      <c r="B907" s="311" t="s">
        <v>1691</v>
      </c>
      <c r="C907" s="312">
        <f t="shared" si="35"/>
        <v>0</v>
      </c>
      <c r="D907" s="129">
        <v>20162017</v>
      </c>
      <c r="E907" s="315">
        <f>'General Fund Disbursements'!F970</f>
        <v>0</v>
      </c>
      <c r="F907" s="63"/>
    </row>
    <row r="908" spans="1:6" ht="13.5" customHeight="1">
      <c r="A908" s="129">
        <f t="shared" si="34"/>
      </c>
      <c r="B908" s="311" t="s">
        <v>928</v>
      </c>
      <c r="C908" s="312">
        <f t="shared" si="35"/>
        <v>0</v>
      </c>
      <c r="D908" s="129">
        <v>20162017</v>
      </c>
      <c r="E908" s="315">
        <f>'General Fund Disbursements'!F971</f>
        <v>0</v>
      </c>
      <c r="F908" s="63"/>
    </row>
    <row r="909" spans="1:6" ht="13.5" customHeight="1">
      <c r="A909" s="129">
        <f t="shared" si="34"/>
      </c>
      <c r="B909" s="311" t="s">
        <v>1692</v>
      </c>
      <c r="C909" s="312">
        <f t="shared" si="35"/>
        <v>0</v>
      </c>
      <c r="D909" s="129">
        <v>20162017</v>
      </c>
      <c r="E909" s="315">
        <f>'General Fund Disbursements'!F975</f>
        <v>0</v>
      </c>
      <c r="F909" s="63"/>
    </row>
    <row r="910" spans="1:6" ht="13.5" customHeight="1">
      <c r="A910" s="129">
        <f t="shared" si="34"/>
      </c>
      <c r="B910" s="311" t="s">
        <v>1693</v>
      </c>
      <c r="C910" s="312">
        <f>IF(ISNUMBER(E910),E910,0)</f>
        <v>0</v>
      </c>
      <c r="D910" s="129">
        <v>20162017</v>
      </c>
      <c r="E910" s="315">
        <f>'General Fund Disbursements'!F976</f>
        <v>0</v>
      </c>
      <c r="F910" s="63"/>
    </row>
    <row r="911" spans="1:6" ht="13.5" customHeight="1">
      <c r="A911" s="129">
        <f t="shared" si="34"/>
      </c>
      <c r="B911" s="311" t="s">
        <v>1694</v>
      </c>
      <c r="C911" s="312">
        <f>IF(ISNUMBER(E911),E911,0)</f>
        <v>0</v>
      </c>
      <c r="D911" s="129">
        <v>20162017</v>
      </c>
      <c r="E911" s="315">
        <f>'General Fund Disbursements'!F977</f>
        <v>0</v>
      </c>
      <c r="F911" s="63"/>
    </row>
    <row r="912" spans="1:6" ht="13.5" customHeight="1">
      <c r="A912" s="129">
        <f t="shared" si="34"/>
      </c>
      <c r="B912" s="311" t="s">
        <v>1695</v>
      </c>
      <c r="C912" s="312">
        <f t="shared" si="35"/>
        <v>0</v>
      </c>
      <c r="D912" s="129">
        <v>20162017</v>
      </c>
      <c r="E912" s="315">
        <f>'General Fund Disbursements'!F978</f>
        <v>0</v>
      </c>
      <c r="F912" s="63"/>
    </row>
    <row r="913" spans="1:6" ht="13.5" customHeight="1">
      <c r="A913" s="129">
        <f t="shared" si="34"/>
      </c>
      <c r="B913" s="311" t="s">
        <v>1696</v>
      </c>
      <c r="C913" s="312">
        <f t="shared" si="35"/>
        <v>0</v>
      </c>
      <c r="D913" s="129">
        <v>20162017</v>
      </c>
      <c r="E913" s="315">
        <f>'General Fund Disbursements'!F979</f>
        <v>0</v>
      </c>
      <c r="F913" s="63"/>
    </row>
    <row r="914" spans="1:6" ht="13.5" customHeight="1">
      <c r="A914" s="129">
        <f t="shared" si="34"/>
      </c>
      <c r="B914" s="311" t="s">
        <v>1697</v>
      </c>
      <c r="C914" s="312">
        <f t="shared" si="35"/>
        <v>0</v>
      </c>
      <c r="D914" s="129">
        <v>20162017</v>
      </c>
      <c r="E914" s="315">
        <f>'General Fund Disbursements'!F980</f>
        <v>0</v>
      </c>
      <c r="F914" s="63"/>
    </row>
    <row r="915" spans="1:6" ht="13.5" customHeight="1">
      <c r="A915" s="129">
        <f t="shared" si="34"/>
      </c>
      <c r="B915" s="311" t="s">
        <v>1698</v>
      </c>
      <c r="C915" s="312">
        <f t="shared" si="35"/>
        <v>0</v>
      </c>
      <c r="D915" s="129">
        <v>20162017</v>
      </c>
      <c r="E915" s="315">
        <f>'General Fund Disbursements'!F981</f>
        <v>0</v>
      </c>
      <c r="F915" s="63"/>
    </row>
    <row r="916" spans="1:6" ht="13.5" customHeight="1">
      <c r="A916" s="129">
        <f t="shared" si="34"/>
      </c>
      <c r="B916" s="311" t="s">
        <v>1699</v>
      </c>
      <c r="C916" s="312">
        <f t="shared" si="35"/>
        <v>0</v>
      </c>
      <c r="D916" s="129">
        <v>20162017</v>
      </c>
      <c r="E916" s="315">
        <f>'General Fund Disbursements'!F982</f>
        <v>0</v>
      </c>
      <c r="F916" s="63"/>
    </row>
    <row r="917" spans="1:6" ht="13.5" customHeight="1">
      <c r="A917" s="129">
        <f t="shared" si="34"/>
      </c>
      <c r="B917" s="311" t="s">
        <v>1892</v>
      </c>
      <c r="C917" s="312">
        <f t="shared" si="35"/>
        <v>0</v>
      </c>
      <c r="D917" s="129">
        <v>20162017</v>
      </c>
      <c r="E917" s="315">
        <f>'General Fund Disbursements'!F983</f>
        <v>0</v>
      </c>
      <c r="F917" s="63"/>
    </row>
    <row r="918" spans="1:6" ht="13.5" customHeight="1">
      <c r="A918" s="129">
        <f t="shared" si="34"/>
      </c>
      <c r="B918" s="311" t="s">
        <v>1893</v>
      </c>
      <c r="C918" s="312">
        <f t="shared" si="35"/>
        <v>0</v>
      </c>
      <c r="D918" s="129">
        <v>20162017</v>
      </c>
      <c r="E918" s="315">
        <f>'General Fund Disbursements'!F984</f>
        <v>0</v>
      </c>
      <c r="F918" s="63"/>
    </row>
    <row r="919" spans="1:6" ht="13.5" customHeight="1">
      <c r="A919" s="129">
        <f t="shared" si="34"/>
      </c>
      <c r="B919" s="311" t="s">
        <v>1700</v>
      </c>
      <c r="C919" s="312">
        <f t="shared" si="35"/>
        <v>0</v>
      </c>
      <c r="D919" s="129">
        <v>20162017</v>
      </c>
      <c r="E919" s="315">
        <f>'General Fund Disbursements'!F985</f>
        <v>0</v>
      </c>
      <c r="F919" s="63"/>
    </row>
    <row r="920" spans="1:6" ht="13.5" customHeight="1">
      <c r="A920" s="129">
        <f t="shared" si="34"/>
      </c>
      <c r="B920" s="311" t="s">
        <v>1701</v>
      </c>
      <c r="C920" s="312">
        <f t="shared" si="35"/>
        <v>0</v>
      </c>
      <c r="D920" s="129">
        <v>20162017</v>
      </c>
      <c r="E920" s="315">
        <f>'General Fund Disbursements'!F986</f>
        <v>0</v>
      </c>
      <c r="F920" s="63"/>
    </row>
    <row r="921" spans="1:6" ht="13.5" customHeight="1">
      <c r="A921" s="129">
        <f t="shared" si="34"/>
      </c>
      <c r="B921" s="311" t="s">
        <v>927</v>
      </c>
      <c r="C921" s="312">
        <f t="shared" si="35"/>
        <v>0</v>
      </c>
      <c r="D921" s="129">
        <v>20162017</v>
      </c>
      <c r="E921" s="315">
        <f>'General Fund Disbursements'!F987</f>
        <v>0</v>
      </c>
      <c r="F921" s="63"/>
    </row>
    <row r="922" spans="1:6" ht="13.5" customHeight="1">
      <c r="A922" s="129">
        <f t="shared" si="34"/>
      </c>
      <c r="B922" s="311" t="s">
        <v>1702</v>
      </c>
      <c r="C922" s="312">
        <f t="shared" si="35"/>
        <v>0</v>
      </c>
      <c r="D922" s="129">
        <v>20162017</v>
      </c>
      <c r="E922" s="315">
        <f>'General Fund Disbursements'!F991</f>
        <v>0</v>
      </c>
      <c r="F922" s="63"/>
    </row>
    <row r="923" spans="1:6" ht="13.5" customHeight="1">
      <c r="A923" s="129">
        <f t="shared" si="34"/>
      </c>
      <c r="B923" s="311" t="s">
        <v>1703</v>
      </c>
      <c r="C923" s="312">
        <f>IF(ISNUMBER(E923),E923,0)</f>
        <v>0</v>
      </c>
      <c r="D923" s="129">
        <v>20162017</v>
      </c>
      <c r="E923" s="315">
        <f>'General Fund Disbursements'!F992</f>
        <v>0</v>
      </c>
      <c r="F923" s="63"/>
    </row>
    <row r="924" spans="1:6" ht="13.5" customHeight="1">
      <c r="A924" s="129">
        <f t="shared" si="34"/>
      </c>
      <c r="B924" s="311" t="s">
        <v>1704</v>
      </c>
      <c r="C924" s="312">
        <f>IF(ISNUMBER(E924),E924,0)</f>
        <v>0</v>
      </c>
      <c r="D924" s="129">
        <v>20162017</v>
      </c>
      <c r="E924" s="315">
        <f>'General Fund Disbursements'!F993</f>
        <v>0</v>
      </c>
      <c r="F924" s="63"/>
    </row>
    <row r="925" spans="1:6" ht="13.5" customHeight="1">
      <c r="A925" s="129">
        <f t="shared" si="34"/>
      </c>
      <c r="B925" s="311" t="s">
        <v>1705</v>
      </c>
      <c r="C925" s="312">
        <f t="shared" si="35"/>
        <v>0</v>
      </c>
      <c r="D925" s="129">
        <v>20162017</v>
      </c>
      <c r="E925" s="315">
        <f>'General Fund Disbursements'!F994</f>
        <v>0</v>
      </c>
      <c r="F925" s="63"/>
    </row>
    <row r="926" spans="1:6" ht="13.5" customHeight="1">
      <c r="A926" s="129">
        <f t="shared" si="34"/>
      </c>
      <c r="B926" s="311" t="s">
        <v>1706</v>
      </c>
      <c r="C926" s="312">
        <f t="shared" si="35"/>
        <v>0</v>
      </c>
      <c r="D926" s="129">
        <v>20162017</v>
      </c>
      <c r="E926" s="315">
        <f>'General Fund Disbursements'!F995</f>
        <v>0</v>
      </c>
      <c r="F926" s="63"/>
    </row>
    <row r="927" spans="1:6" ht="13.5" customHeight="1">
      <c r="A927" s="129">
        <f t="shared" si="34"/>
      </c>
      <c r="B927" s="311" t="s">
        <v>1707</v>
      </c>
      <c r="C927" s="312">
        <f t="shared" si="35"/>
        <v>0</v>
      </c>
      <c r="D927" s="129">
        <v>20162017</v>
      </c>
      <c r="E927" s="315">
        <f>'General Fund Disbursements'!F996</f>
        <v>0</v>
      </c>
      <c r="F927" s="63"/>
    </row>
    <row r="928" spans="1:6" ht="13.5" customHeight="1">
      <c r="A928" s="129">
        <f t="shared" si="34"/>
      </c>
      <c r="B928" s="311" t="s">
        <v>1708</v>
      </c>
      <c r="C928" s="312">
        <f t="shared" si="35"/>
        <v>0</v>
      </c>
      <c r="D928" s="129">
        <v>20162017</v>
      </c>
      <c r="E928" s="315">
        <f>'General Fund Disbursements'!F997</f>
        <v>0</v>
      </c>
      <c r="F928" s="63"/>
    </row>
    <row r="929" spans="1:6" ht="13.5" customHeight="1">
      <c r="A929" s="129">
        <f t="shared" si="34"/>
      </c>
      <c r="B929" s="311" t="s">
        <v>1709</v>
      </c>
      <c r="C929" s="312">
        <f t="shared" si="35"/>
        <v>0</v>
      </c>
      <c r="D929" s="129">
        <v>20162017</v>
      </c>
      <c r="E929" s="315">
        <f>'General Fund Disbursements'!F998</f>
        <v>0</v>
      </c>
      <c r="F929" s="63"/>
    </row>
    <row r="930" spans="1:6" ht="13.5" customHeight="1">
      <c r="A930" s="129">
        <f t="shared" si="34"/>
      </c>
      <c r="B930" s="311" t="s">
        <v>1894</v>
      </c>
      <c r="C930" s="312">
        <f t="shared" si="35"/>
        <v>0</v>
      </c>
      <c r="D930" s="129">
        <v>20162017</v>
      </c>
      <c r="E930" s="315">
        <f>'General Fund Disbursements'!F999</f>
        <v>0</v>
      </c>
      <c r="F930" s="63"/>
    </row>
    <row r="931" spans="1:6" ht="13.5" customHeight="1">
      <c r="A931" s="129">
        <f t="shared" si="34"/>
      </c>
      <c r="B931" s="311" t="s">
        <v>1895</v>
      </c>
      <c r="C931" s="312">
        <f t="shared" si="35"/>
        <v>0</v>
      </c>
      <c r="D931" s="129">
        <v>20162017</v>
      </c>
      <c r="E931" s="315">
        <f>'General Fund Disbursements'!F1000</f>
        <v>0</v>
      </c>
      <c r="F931" s="63"/>
    </row>
    <row r="932" spans="1:6" ht="13.5" customHeight="1">
      <c r="A932" s="129">
        <f t="shared" si="34"/>
      </c>
      <c r="B932" s="311" t="s">
        <v>1710</v>
      </c>
      <c r="C932" s="312">
        <f t="shared" si="35"/>
        <v>0</v>
      </c>
      <c r="D932" s="129">
        <v>20162017</v>
      </c>
      <c r="E932" s="315">
        <f>'General Fund Disbursements'!F1001</f>
        <v>0</v>
      </c>
      <c r="F932" s="63"/>
    </row>
    <row r="933" spans="1:6" ht="13.5" customHeight="1">
      <c r="A933" s="129">
        <f t="shared" si="34"/>
      </c>
      <c r="B933" s="311" t="s">
        <v>1711</v>
      </c>
      <c r="C933" s="312">
        <f t="shared" si="35"/>
        <v>0</v>
      </c>
      <c r="D933" s="129">
        <v>20162017</v>
      </c>
      <c r="E933" s="315">
        <f>'General Fund Disbursements'!F1002</f>
        <v>0</v>
      </c>
      <c r="F933" s="63"/>
    </row>
    <row r="934" spans="1:6" ht="13.5" customHeight="1">
      <c r="A934" s="129">
        <f t="shared" si="34"/>
      </c>
      <c r="B934" s="311" t="s">
        <v>926</v>
      </c>
      <c r="C934" s="312">
        <f t="shared" si="35"/>
        <v>0</v>
      </c>
      <c r="D934" s="129">
        <v>20162017</v>
      </c>
      <c r="E934" s="315">
        <f>'General Fund Disbursements'!F1003</f>
        <v>0</v>
      </c>
      <c r="F934" s="63"/>
    </row>
    <row r="935" spans="1:6" ht="13.5" customHeight="1">
      <c r="A935" s="129">
        <f t="shared" si="34"/>
      </c>
      <c r="B935" s="311" t="s">
        <v>1712</v>
      </c>
      <c r="C935" s="312">
        <f t="shared" si="35"/>
        <v>0</v>
      </c>
      <c r="D935" s="129">
        <v>20162017</v>
      </c>
      <c r="E935" s="315">
        <f>'General Fund Disbursements'!F1007</f>
        <v>0</v>
      </c>
      <c r="F935" s="63"/>
    </row>
    <row r="936" spans="1:6" ht="13.5" customHeight="1">
      <c r="A936" s="129">
        <f t="shared" si="34"/>
      </c>
      <c r="B936" s="311" t="s">
        <v>1713</v>
      </c>
      <c r="C936" s="312">
        <f>IF(ISNUMBER(E936),E936,0)</f>
        <v>0</v>
      </c>
      <c r="D936" s="129">
        <v>20162017</v>
      </c>
      <c r="E936" s="315">
        <f>'General Fund Disbursements'!F1008</f>
        <v>0</v>
      </c>
      <c r="F936" s="63"/>
    </row>
    <row r="937" spans="1:6" ht="13.5" customHeight="1">
      <c r="A937" s="129">
        <f t="shared" si="34"/>
      </c>
      <c r="B937" s="311" t="s">
        <v>1714</v>
      </c>
      <c r="C937" s="312">
        <f>IF(ISNUMBER(E937),E937,0)</f>
        <v>0</v>
      </c>
      <c r="D937" s="129">
        <v>20162017</v>
      </c>
      <c r="E937" s="315">
        <f>'General Fund Disbursements'!F1009</f>
        <v>0</v>
      </c>
      <c r="F937" s="63"/>
    </row>
    <row r="938" spans="1:6" ht="13.5" customHeight="1">
      <c r="A938" s="129">
        <f t="shared" si="34"/>
      </c>
      <c r="B938" s="311" t="s">
        <v>1715</v>
      </c>
      <c r="C938" s="312">
        <f t="shared" si="35"/>
        <v>0</v>
      </c>
      <c r="D938" s="129">
        <v>20162017</v>
      </c>
      <c r="E938" s="315">
        <f>'General Fund Disbursements'!F1010</f>
        <v>0</v>
      </c>
      <c r="F938" s="63"/>
    </row>
    <row r="939" spans="1:6" ht="13.5" customHeight="1">
      <c r="A939" s="129">
        <f t="shared" si="34"/>
      </c>
      <c r="B939" s="311" t="s">
        <v>1716</v>
      </c>
      <c r="C939" s="312">
        <f t="shared" si="35"/>
        <v>0</v>
      </c>
      <c r="D939" s="129">
        <v>20162017</v>
      </c>
      <c r="E939" s="315">
        <f>'General Fund Disbursements'!F1011</f>
        <v>0</v>
      </c>
      <c r="F939" s="63"/>
    </row>
    <row r="940" spans="1:6" ht="13.5" customHeight="1">
      <c r="A940" s="129">
        <f t="shared" si="34"/>
      </c>
      <c r="B940" s="311" t="s">
        <v>1717</v>
      </c>
      <c r="C940" s="312">
        <f aca="true" t="shared" si="36" ref="C940:C954">IF(ISNUMBER(E940),E940,0)</f>
        <v>0</v>
      </c>
      <c r="D940" s="129">
        <v>20162017</v>
      </c>
      <c r="E940" s="315">
        <f>'General Fund Disbursements'!F1012</f>
        <v>0</v>
      </c>
      <c r="F940" s="63"/>
    </row>
    <row r="941" spans="1:6" ht="13.5" customHeight="1">
      <c r="A941" s="129">
        <f t="shared" si="34"/>
      </c>
      <c r="B941" s="311" t="s">
        <v>1718</v>
      </c>
      <c r="C941" s="312">
        <f t="shared" si="36"/>
        <v>0</v>
      </c>
      <c r="D941" s="129">
        <v>20162017</v>
      </c>
      <c r="E941" s="315">
        <f>'General Fund Disbursements'!F1013</f>
        <v>0</v>
      </c>
      <c r="F941" s="63"/>
    </row>
    <row r="942" spans="1:6" ht="13.5" customHeight="1">
      <c r="A942" s="129">
        <f t="shared" si="34"/>
      </c>
      <c r="B942" s="311" t="s">
        <v>1719</v>
      </c>
      <c r="C942" s="312">
        <f t="shared" si="36"/>
        <v>0</v>
      </c>
      <c r="D942" s="129">
        <v>20162017</v>
      </c>
      <c r="E942" s="315">
        <f>'General Fund Disbursements'!F1014</f>
        <v>0</v>
      </c>
      <c r="F942" s="63"/>
    </row>
    <row r="943" spans="1:6" ht="13.5" customHeight="1">
      <c r="A943" s="129">
        <f t="shared" si="34"/>
      </c>
      <c r="B943" s="311" t="s">
        <v>1896</v>
      </c>
      <c r="C943" s="312">
        <f t="shared" si="36"/>
        <v>0</v>
      </c>
      <c r="D943" s="129">
        <v>20162017</v>
      </c>
      <c r="E943" s="315">
        <f>'General Fund Disbursements'!F1015</f>
        <v>0</v>
      </c>
      <c r="F943" s="63"/>
    </row>
    <row r="944" spans="1:6" ht="13.5" customHeight="1">
      <c r="A944" s="129">
        <f t="shared" si="34"/>
      </c>
      <c r="B944" s="311" t="s">
        <v>1897</v>
      </c>
      <c r="C944" s="312">
        <f t="shared" si="36"/>
        <v>0</v>
      </c>
      <c r="D944" s="129">
        <v>20162017</v>
      </c>
      <c r="E944" s="315">
        <f>'General Fund Disbursements'!F1016</f>
        <v>0</v>
      </c>
      <c r="F944" s="63"/>
    </row>
    <row r="945" spans="1:6" ht="13.5" customHeight="1">
      <c r="A945" s="129">
        <f t="shared" si="34"/>
      </c>
      <c r="B945" s="311" t="s">
        <v>1720</v>
      </c>
      <c r="C945" s="312">
        <f t="shared" si="36"/>
        <v>0</v>
      </c>
      <c r="D945" s="129">
        <v>20162017</v>
      </c>
      <c r="E945" s="315">
        <f>'General Fund Disbursements'!F1017</f>
        <v>0</v>
      </c>
      <c r="F945" s="63"/>
    </row>
    <row r="946" spans="1:6" ht="13.5" customHeight="1">
      <c r="A946" s="129">
        <f t="shared" si="34"/>
      </c>
      <c r="B946" s="311" t="s">
        <v>1721</v>
      </c>
      <c r="C946" s="312">
        <f t="shared" si="36"/>
        <v>0</v>
      </c>
      <c r="D946" s="129">
        <v>20162017</v>
      </c>
      <c r="E946" s="315">
        <f>'General Fund Disbursements'!F1018</f>
        <v>0</v>
      </c>
      <c r="F946" s="63"/>
    </row>
    <row r="947" spans="1:6" ht="13.5" customHeight="1">
      <c r="A947" s="129">
        <f t="shared" si="34"/>
      </c>
      <c r="B947" s="311" t="s">
        <v>925</v>
      </c>
      <c r="C947" s="312">
        <f t="shared" si="36"/>
        <v>0</v>
      </c>
      <c r="D947" s="129">
        <v>20162017</v>
      </c>
      <c r="E947" s="315">
        <f>'General Fund Disbursements'!F1019</f>
        <v>0</v>
      </c>
      <c r="F947" s="63"/>
    </row>
    <row r="948" spans="1:6" ht="13.5" customHeight="1">
      <c r="A948" s="129">
        <f t="shared" si="34"/>
      </c>
      <c r="B948" s="311" t="s">
        <v>1722</v>
      </c>
      <c r="C948" s="312">
        <f t="shared" si="36"/>
        <v>0</v>
      </c>
      <c r="D948" s="129">
        <v>20162017</v>
      </c>
      <c r="E948" s="315">
        <f>'General Fund Disbursements'!F1023</f>
        <v>0</v>
      </c>
      <c r="F948" s="63"/>
    </row>
    <row r="949" spans="1:6" ht="13.5" customHeight="1">
      <c r="A949" s="129">
        <f t="shared" si="34"/>
      </c>
      <c r="B949" s="311" t="s">
        <v>1723</v>
      </c>
      <c r="C949" s="312">
        <f>IF(ISNUMBER(E949),E949,0)</f>
        <v>0</v>
      </c>
      <c r="D949" s="129">
        <v>20162017</v>
      </c>
      <c r="E949" s="315">
        <f>'General Fund Disbursements'!F1024</f>
        <v>0</v>
      </c>
      <c r="F949" s="63"/>
    </row>
    <row r="950" spans="1:6" ht="13.5" customHeight="1">
      <c r="A950" s="129">
        <f t="shared" si="34"/>
      </c>
      <c r="B950" s="311" t="s">
        <v>1724</v>
      </c>
      <c r="C950" s="312">
        <f>IF(ISNUMBER(E950),E950,0)</f>
        <v>0</v>
      </c>
      <c r="D950" s="129">
        <v>20162017</v>
      </c>
      <c r="E950" s="315">
        <f>'General Fund Disbursements'!F1025</f>
        <v>0</v>
      </c>
      <c r="F950" s="63"/>
    </row>
    <row r="951" spans="1:6" ht="13.5" customHeight="1">
      <c r="A951" s="129">
        <f t="shared" si="34"/>
      </c>
      <c r="B951" s="311" t="s">
        <v>1725</v>
      </c>
      <c r="C951" s="312">
        <f t="shared" si="36"/>
        <v>0</v>
      </c>
      <c r="D951" s="129">
        <v>20162017</v>
      </c>
      <c r="E951" s="315">
        <f>'General Fund Disbursements'!F1026</f>
        <v>0</v>
      </c>
      <c r="F951" s="63"/>
    </row>
    <row r="952" spans="1:6" ht="13.5" customHeight="1">
      <c r="A952" s="129">
        <f t="shared" si="34"/>
      </c>
      <c r="B952" s="311" t="s">
        <v>1726</v>
      </c>
      <c r="C952" s="312">
        <f t="shared" si="36"/>
        <v>0</v>
      </c>
      <c r="D952" s="129">
        <v>20162017</v>
      </c>
      <c r="E952" s="315">
        <f>'General Fund Disbursements'!F1027</f>
        <v>0</v>
      </c>
      <c r="F952" s="63"/>
    </row>
    <row r="953" spans="1:6" ht="13.5" customHeight="1">
      <c r="A953" s="129">
        <f t="shared" si="34"/>
      </c>
      <c r="B953" s="311" t="s">
        <v>1727</v>
      </c>
      <c r="C953" s="312">
        <f t="shared" si="36"/>
        <v>0</v>
      </c>
      <c r="D953" s="129">
        <v>20162017</v>
      </c>
      <c r="E953" s="315">
        <f>'General Fund Disbursements'!F1028</f>
        <v>0</v>
      </c>
      <c r="F953" s="63"/>
    </row>
    <row r="954" spans="1:6" ht="13.5" customHeight="1">
      <c r="A954" s="129">
        <f t="shared" si="34"/>
      </c>
      <c r="B954" s="311" t="s">
        <v>1728</v>
      </c>
      <c r="C954" s="312">
        <f t="shared" si="36"/>
        <v>0</v>
      </c>
      <c r="D954" s="129">
        <v>20162017</v>
      </c>
      <c r="E954" s="315">
        <f>'General Fund Disbursements'!F1029</f>
        <v>0</v>
      </c>
      <c r="F954" s="63"/>
    </row>
    <row r="955" spans="1:6" ht="13.5" customHeight="1">
      <c r="A955" s="129">
        <f t="shared" si="34"/>
      </c>
      <c r="B955" s="311" t="s">
        <v>1729</v>
      </c>
      <c r="C955" s="312">
        <f>IF(ISNUMBER(E955),E955,0)</f>
        <v>0</v>
      </c>
      <c r="D955" s="129">
        <v>20162017</v>
      </c>
      <c r="E955" s="315">
        <f>'General Fund Disbursements'!F1030</f>
        <v>0</v>
      </c>
      <c r="F955" s="63"/>
    </row>
    <row r="956" spans="1:6" ht="13.5" customHeight="1">
      <c r="A956" s="129">
        <f t="shared" si="34"/>
      </c>
      <c r="B956" s="311" t="s">
        <v>2003</v>
      </c>
      <c r="C956" s="312">
        <f aca="true" t="shared" si="37" ref="C956:C993">IF(ISNUMBER(E956),E956,0)</f>
        <v>0</v>
      </c>
      <c r="D956" s="129">
        <v>20162017</v>
      </c>
      <c r="E956" s="315">
        <f>'General Fund Disbursements'!F1031</f>
        <v>0</v>
      </c>
      <c r="F956" s="63"/>
    </row>
    <row r="957" spans="1:6" ht="13.5" customHeight="1">
      <c r="A957" s="129">
        <f t="shared" si="34"/>
      </c>
      <c r="B957" s="311" t="s">
        <v>2002</v>
      </c>
      <c r="C957" s="312">
        <f t="shared" si="37"/>
        <v>0</v>
      </c>
      <c r="D957" s="129">
        <v>20162017</v>
      </c>
      <c r="E957" s="315">
        <f>'General Fund Disbursements'!F1032</f>
        <v>0</v>
      </c>
      <c r="F957" s="63"/>
    </row>
    <row r="958" spans="1:6" ht="13.5" customHeight="1">
      <c r="A958" s="129">
        <f t="shared" si="34"/>
      </c>
      <c r="B958" s="311" t="s">
        <v>2004</v>
      </c>
      <c r="C958" s="312">
        <f t="shared" si="37"/>
        <v>0</v>
      </c>
      <c r="D958" s="129">
        <v>20162017</v>
      </c>
      <c r="E958" s="315">
        <f>'General Fund Disbursements'!F1033</f>
        <v>0</v>
      </c>
      <c r="F958" s="63"/>
    </row>
    <row r="959" spans="1:6" ht="13.5" customHeight="1">
      <c r="A959" s="129">
        <f t="shared" si="34"/>
      </c>
      <c r="B959" s="311" t="s">
        <v>1730</v>
      </c>
      <c r="C959" s="312">
        <f t="shared" si="37"/>
        <v>0</v>
      </c>
      <c r="D959" s="129">
        <v>20162017</v>
      </c>
      <c r="E959" s="315">
        <f>'General Fund Disbursements'!F1034</f>
        <v>0</v>
      </c>
      <c r="F959" s="63"/>
    </row>
    <row r="960" spans="1:6" ht="13.5" customHeight="1">
      <c r="A960" s="129">
        <f t="shared" si="34"/>
      </c>
      <c r="B960" s="311" t="s">
        <v>924</v>
      </c>
      <c r="C960" s="312">
        <f t="shared" si="37"/>
        <v>0</v>
      </c>
      <c r="D960" s="129">
        <v>20162017</v>
      </c>
      <c r="E960" s="315">
        <f>'General Fund Disbursements'!F1035</f>
        <v>0</v>
      </c>
      <c r="F960" s="63"/>
    </row>
    <row r="961" spans="1:6" ht="13.5" customHeight="1">
      <c r="A961" s="129">
        <f t="shared" si="34"/>
      </c>
      <c r="B961" s="311" t="s">
        <v>1731</v>
      </c>
      <c r="C961" s="312">
        <f t="shared" si="37"/>
        <v>0</v>
      </c>
      <c r="D961" s="129">
        <v>20162017</v>
      </c>
      <c r="E961" s="315">
        <f>'General Fund Disbursements'!F1039</f>
        <v>0</v>
      </c>
      <c r="F961" s="63"/>
    </row>
    <row r="962" spans="1:6" ht="13.5" customHeight="1">
      <c r="A962" s="129">
        <f t="shared" si="34"/>
      </c>
      <c r="B962" s="311" t="s">
        <v>1732</v>
      </c>
      <c r="C962" s="312">
        <f>IF(ISNUMBER(E962),E962,0)</f>
        <v>0</v>
      </c>
      <c r="D962" s="129">
        <v>20162017</v>
      </c>
      <c r="E962" s="315">
        <f>'General Fund Disbursements'!F1040</f>
        <v>0</v>
      </c>
      <c r="F962" s="63"/>
    </row>
    <row r="963" spans="1:6" ht="13.5" customHeight="1">
      <c r="A963" s="129">
        <f t="shared" si="34"/>
      </c>
      <c r="B963" s="311" t="s">
        <v>1733</v>
      </c>
      <c r="C963" s="312">
        <f>IF(ISNUMBER(E963),E963,0)</f>
        <v>0</v>
      </c>
      <c r="D963" s="129">
        <v>20162017</v>
      </c>
      <c r="E963" s="315">
        <f>'General Fund Disbursements'!F1041</f>
        <v>0</v>
      </c>
      <c r="F963" s="63"/>
    </row>
    <row r="964" spans="1:6" ht="13.5" customHeight="1">
      <c r="A964" s="129">
        <f t="shared" si="34"/>
      </c>
      <c r="B964" s="311" t="s">
        <v>1734</v>
      </c>
      <c r="C964" s="312">
        <f t="shared" si="37"/>
        <v>0</v>
      </c>
      <c r="D964" s="129">
        <v>20162017</v>
      </c>
      <c r="E964" s="315">
        <f>'General Fund Disbursements'!F1042</f>
        <v>0</v>
      </c>
      <c r="F964" s="63"/>
    </row>
    <row r="965" spans="1:6" ht="13.5" customHeight="1">
      <c r="A965" s="129">
        <f t="shared" si="34"/>
      </c>
      <c r="B965" s="311" t="s">
        <v>1735</v>
      </c>
      <c r="C965" s="312">
        <f t="shared" si="37"/>
        <v>0</v>
      </c>
      <c r="D965" s="129">
        <v>20162017</v>
      </c>
      <c r="E965" s="315">
        <f>'General Fund Disbursements'!F1043</f>
        <v>0</v>
      </c>
      <c r="F965" s="63"/>
    </row>
    <row r="966" spans="1:6" ht="13.5" customHeight="1">
      <c r="A966" s="129">
        <f t="shared" si="34"/>
      </c>
      <c r="B966" s="311" t="s">
        <v>1736</v>
      </c>
      <c r="C966" s="312">
        <f t="shared" si="37"/>
        <v>0</v>
      </c>
      <c r="D966" s="129">
        <v>20162017</v>
      </c>
      <c r="E966" s="315">
        <f>'General Fund Disbursements'!F1044</f>
        <v>0</v>
      </c>
      <c r="F966" s="63"/>
    </row>
    <row r="967" spans="1:6" ht="13.5" customHeight="1">
      <c r="A967" s="129">
        <f aca="true" t="shared" si="38" ref="A967:A1031">IF($G$1=0,"",$G$1)</f>
      </c>
      <c r="B967" s="311" t="s">
        <v>1990</v>
      </c>
      <c r="C967" s="312">
        <f t="shared" si="37"/>
        <v>0</v>
      </c>
      <c r="D967" s="129">
        <v>20162017</v>
      </c>
      <c r="E967" s="315">
        <f>'General Fund Disbursements'!F1045</f>
        <v>0</v>
      </c>
      <c r="F967" s="63"/>
    </row>
    <row r="968" spans="1:6" ht="13.5" customHeight="1">
      <c r="A968" s="129">
        <f t="shared" si="38"/>
      </c>
      <c r="B968" s="311" t="s">
        <v>1991</v>
      </c>
      <c r="C968" s="312">
        <f t="shared" si="37"/>
        <v>0</v>
      </c>
      <c r="D968" s="129">
        <v>20162017</v>
      </c>
      <c r="E968" s="315">
        <f>'General Fund Disbursements'!F1046</f>
        <v>0</v>
      </c>
      <c r="F968" s="63"/>
    </row>
    <row r="969" spans="1:6" ht="13.5" customHeight="1">
      <c r="A969" s="129">
        <f t="shared" si="38"/>
      </c>
      <c r="B969" s="311" t="s">
        <v>1992</v>
      </c>
      <c r="C969" s="312">
        <f t="shared" si="37"/>
        <v>0</v>
      </c>
      <c r="D969" s="129">
        <v>20162017</v>
      </c>
      <c r="E969" s="315">
        <f>'General Fund Disbursements'!F1047</f>
        <v>0</v>
      </c>
      <c r="F969" s="63"/>
    </row>
    <row r="970" spans="1:6" ht="13.5" customHeight="1">
      <c r="A970" s="129">
        <f t="shared" si="38"/>
      </c>
      <c r="B970" s="311" t="s">
        <v>1898</v>
      </c>
      <c r="C970" s="312">
        <f t="shared" si="37"/>
        <v>0</v>
      </c>
      <c r="D970" s="129">
        <v>20162017</v>
      </c>
      <c r="E970" s="315">
        <f>'General Fund Disbursements'!F1048</f>
        <v>0</v>
      </c>
      <c r="F970" s="63"/>
    </row>
    <row r="971" spans="1:6" ht="13.5" customHeight="1">
      <c r="A971" s="129">
        <f t="shared" si="38"/>
      </c>
      <c r="B971" s="311" t="s">
        <v>1737</v>
      </c>
      <c r="C971" s="312">
        <f t="shared" si="37"/>
        <v>0</v>
      </c>
      <c r="D971" s="129">
        <v>20162017</v>
      </c>
      <c r="E971" s="315">
        <f>'General Fund Disbursements'!F1049</f>
        <v>0</v>
      </c>
      <c r="F971" s="63"/>
    </row>
    <row r="972" spans="1:6" ht="13.5" customHeight="1">
      <c r="A972" s="129">
        <f t="shared" si="38"/>
      </c>
      <c r="B972" s="311" t="s">
        <v>1738</v>
      </c>
      <c r="C972" s="312">
        <f t="shared" si="37"/>
        <v>0</v>
      </c>
      <c r="D972" s="129">
        <v>20162017</v>
      </c>
      <c r="E972" s="315">
        <f>'General Fund Disbursements'!F1050</f>
        <v>0</v>
      </c>
      <c r="F972" s="63"/>
    </row>
    <row r="973" spans="1:6" ht="13.5" customHeight="1">
      <c r="A973" s="129">
        <f t="shared" si="38"/>
      </c>
      <c r="B973" s="311" t="s">
        <v>923</v>
      </c>
      <c r="C973" s="312">
        <f t="shared" si="37"/>
        <v>0</v>
      </c>
      <c r="D973" s="129">
        <v>20162017</v>
      </c>
      <c r="E973" s="315">
        <f>'General Fund Disbursements'!F1051</f>
        <v>0</v>
      </c>
      <c r="F973" s="63"/>
    </row>
    <row r="974" spans="1:6" ht="13.5" customHeight="1">
      <c r="A974" s="129">
        <f t="shared" si="38"/>
      </c>
      <c r="B974" s="323" t="s">
        <v>922</v>
      </c>
      <c r="C974" s="312">
        <f t="shared" si="37"/>
        <v>0</v>
      </c>
      <c r="D974" s="129">
        <v>20162017</v>
      </c>
      <c r="E974" s="315">
        <f>'General Fund Disbursements'!F1054</f>
        <v>0</v>
      </c>
      <c r="F974" s="63"/>
    </row>
    <row r="975" spans="1:6" ht="13.5" customHeight="1">
      <c r="A975" s="129">
        <f t="shared" si="38"/>
      </c>
      <c r="B975" s="311" t="s">
        <v>921</v>
      </c>
      <c r="C975" s="312">
        <f t="shared" si="37"/>
        <v>0</v>
      </c>
      <c r="D975" s="129">
        <v>20162017</v>
      </c>
      <c r="E975" s="315">
        <f>'General Fund Disbursements'!F1058</f>
        <v>0</v>
      </c>
      <c r="F975" s="52"/>
    </row>
    <row r="976" spans="1:6" ht="13.5" customHeight="1">
      <c r="A976" s="129">
        <f t="shared" si="38"/>
      </c>
      <c r="B976" s="311" t="s">
        <v>1811</v>
      </c>
      <c r="C976" s="312">
        <f t="shared" si="37"/>
        <v>0</v>
      </c>
      <c r="D976" s="129">
        <v>20162017</v>
      </c>
      <c r="E976" s="315">
        <f>'General Fund Disbursements'!F1059</f>
        <v>0</v>
      </c>
      <c r="F976" s="52"/>
    </row>
    <row r="977" spans="1:6" ht="13.5" customHeight="1">
      <c r="A977" s="129">
        <f t="shared" si="38"/>
      </c>
      <c r="B977" s="311" t="s">
        <v>920</v>
      </c>
      <c r="C977" s="312">
        <f t="shared" si="37"/>
        <v>0</v>
      </c>
      <c r="D977" s="129">
        <v>20162017</v>
      </c>
      <c r="E977" s="315">
        <f>'General Fund Disbursements'!F1060</f>
        <v>0</v>
      </c>
      <c r="F977" s="52"/>
    </row>
    <row r="978" spans="1:6" ht="13.5" customHeight="1">
      <c r="A978" s="129">
        <f t="shared" si="38"/>
      </c>
      <c r="B978" s="311" t="s">
        <v>919</v>
      </c>
      <c r="C978" s="312">
        <f t="shared" si="37"/>
        <v>0</v>
      </c>
      <c r="D978" s="129">
        <v>20162017</v>
      </c>
      <c r="E978" s="315">
        <f>'General Fund Disbursements'!F1061</f>
        <v>0</v>
      </c>
      <c r="F978" s="63"/>
    </row>
    <row r="979" spans="1:6" ht="13.5" customHeight="1">
      <c r="A979" s="129">
        <f t="shared" si="38"/>
      </c>
      <c r="B979" s="311" t="s">
        <v>918</v>
      </c>
      <c r="C979" s="312">
        <f t="shared" si="37"/>
        <v>0</v>
      </c>
      <c r="D979" s="129">
        <v>20162017</v>
      </c>
      <c r="E979" s="315">
        <f>'General Fund Disbursements'!F1062</f>
        <v>0</v>
      </c>
      <c r="F979" s="63"/>
    </row>
    <row r="980" spans="1:6" ht="13.5" customHeight="1">
      <c r="A980" s="129">
        <f t="shared" si="38"/>
      </c>
      <c r="B980" s="311" t="s">
        <v>2688</v>
      </c>
      <c r="C980" s="312">
        <f t="shared" si="37"/>
        <v>0</v>
      </c>
      <c r="D980" s="129">
        <v>20162017</v>
      </c>
      <c r="E980" s="315">
        <f>'General Fund Disbursements'!F1065</f>
        <v>0</v>
      </c>
      <c r="F980" s="63"/>
    </row>
    <row r="981" spans="1:6" ht="13.5" customHeight="1">
      <c r="A981" s="129">
        <f t="shared" si="38"/>
      </c>
      <c r="B981" s="311" t="s">
        <v>917</v>
      </c>
      <c r="C981" s="312">
        <f t="shared" si="37"/>
        <v>0</v>
      </c>
      <c r="D981" s="129">
        <v>20162017</v>
      </c>
      <c r="E981" s="315">
        <f>'General Fund Disbursements'!F1068</f>
        <v>0</v>
      </c>
      <c r="F981" s="63"/>
    </row>
    <row r="982" spans="1:6" ht="13.5" customHeight="1">
      <c r="A982" s="129">
        <f t="shared" si="38"/>
      </c>
      <c r="B982" s="311" t="s">
        <v>1739</v>
      </c>
      <c r="C982" s="312">
        <f t="shared" si="37"/>
        <v>0</v>
      </c>
      <c r="D982" s="129">
        <v>20162017</v>
      </c>
      <c r="E982" s="315">
        <f>'General Fund Disbursements'!F1069</f>
        <v>0</v>
      </c>
      <c r="F982" s="63"/>
    </row>
    <row r="983" spans="1:6" ht="13.5" customHeight="1">
      <c r="A983" s="129">
        <f t="shared" si="38"/>
      </c>
      <c r="B983" s="311" t="s">
        <v>916</v>
      </c>
      <c r="C983" s="312">
        <f t="shared" si="37"/>
        <v>0</v>
      </c>
      <c r="D983" s="129">
        <v>20162017</v>
      </c>
      <c r="E983" s="315">
        <f>'General Fund Disbursements'!F1070</f>
        <v>0</v>
      </c>
      <c r="F983" s="63"/>
    </row>
    <row r="984" spans="1:6" ht="13.5" customHeight="1">
      <c r="A984" s="129">
        <f t="shared" si="38"/>
      </c>
      <c r="B984" s="311" t="s">
        <v>915</v>
      </c>
      <c r="C984" s="312">
        <f t="shared" si="37"/>
        <v>0</v>
      </c>
      <c r="D984" s="129">
        <v>20162017</v>
      </c>
      <c r="E984" s="315">
        <f>'General Fund Disbursements'!F1071</f>
        <v>0</v>
      </c>
      <c r="F984" s="63"/>
    </row>
    <row r="985" spans="1:6" ht="13.5" customHeight="1">
      <c r="A985" s="129">
        <f t="shared" si="38"/>
      </c>
      <c r="B985" s="311" t="s">
        <v>1265</v>
      </c>
      <c r="C985" s="312">
        <f t="shared" si="37"/>
        <v>0</v>
      </c>
      <c r="D985" s="129">
        <v>20162017</v>
      </c>
      <c r="E985" s="315">
        <f>'General Fund Disbursements'!F1072</f>
        <v>0</v>
      </c>
      <c r="F985" s="63"/>
    </row>
    <row r="986" spans="1:6" ht="13.5" customHeight="1">
      <c r="A986" s="129">
        <f t="shared" si="38"/>
      </c>
      <c r="B986" s="311" t="s">
        <v>2307</v>
      </c>
      <c r="C986" s="312">
        <f t="shared" si="37"/>
        <v>0</v>
      </c>
      <c r="D986" s="129">
        <v>20162017</v>
      </c>
      <c r="E986" s="315">
        <f>'General Fund Disbursements'!F1073</f>
        <v>0</v>
      </c>
      <c r="F986" s="63"/>
    </row>
    <row r="987" spans="1:6" ht="13.5" customHeight="1">
      <c r="A987" s="129">
        <f t="shared" si="38"/>
      </c>
      <c r="B987" s="311" t="s">
        <v>2308</v>
      </c>
      <c r="C987" s="312">
        <f t="shared" si="37"/>
        <v>0</v>
      </c>
      <c r="D987" s="129">
        <v>20162017</v>
      </c>
      <c r="E987" s="315">
        <f>'General Fund Disbursements'!F1074</f>
        <v>0</v>
      </c>
      <c r="F987" s="63"/>
    </row>
    <row r="988" spans="1:6" ht="13.5" customHeight="1">
      <c r="A988" s="129">
        <f t="shared" si="38"/>
      </c>
      <c r="B988" s="311" t="s">
        <v>1917</v>
      </c>
      <c r="C988" s="312">
        <f t="shared" si="37"/>
        <v>0</v>
      </c>
      <c r="D988" s="129">
        <v>20162017</v>
      </c>
      <c r="E988" s="315">
        <f>'General Fund Disbursements'!F1075</f>
        <v>0</v>
      </c>
      <c r="F988" s="63"/>
    </row>
    <row r="989" spans="1:6" ht="13.5" customHeight="1">
      <c r="A989" s="129">
        <f t="shared" si="38"/>
      </c>
      <c r="B989" s="311" t="s">
        <v>914</v>
      </c>
      <c r="C989" s="312">
        <f t="shared" si="37"/>
        <v>0</v>
      </c>
      <c r="D989" s="129">
        <v>20162017</v>
      </c>
      <c r="E989" s="315">
        <f>'General Fund Disbursements'!F1076</f>
        <v>0</v>
      </c>
      <c r="F989" s="63"/>
    </row>
    <row r="990" spans="1:6" ht="13.5" customHeight="1">
      <c r="A990" s="129">
        <f t="shared" si="38"/>
      </c>
      <c r="B990" s="324" t="s">
        <v>913</v>
      </c>
      <c r="C990" s="312">
        <f>IF(ISNUMBER(E990),E990,0)</f>
        <v>0</v>
      </c>
      <c r="D990" s="129">
        <v>20162017</v>
      </c>
      <c r="E990" s="315">
        <f>'General Fund Disbursements'!F1077</f>
        <v>0</v>
      </c>
      <c r="F990" s="63"/>
    </row>
    <row r="991" spans="1:6" ht="13.5" customHeight="1">
      <c r="A991" s="129">
        <f t="shared" si="38"/>
      </c>
      <c r="B991" s="324" t="s">
        <v>912</v>
      </c>
      <c r="C991" s="312">
        <f t="shared" si="37"/>
        <v>0</v>
      </c>
      <c r="D991" s="129">
        <v>20162017</v>
      </c>
      <c r="E991" s="315">
        <f>'General Fund Disbursements'!F1078</f>
        <v>0</v>
      </c>
      <c r="F991" s="63"/>
    </row>
    <row r="992" spans="1:6" ht="13.5" customHeight="1">
      <c r="A992" s="129">
        <f t="shared" si="38"/>
      </c>
      <c r="B992" s="324" t="s">
        <v>1899</v>
      </c>
      <c r="C992" s="312">
        <f t="shared" si="37"/>
        <v>0</v>
      </c>
      <c r="D992" s="129">
        <v>20162017</v>
      </c>
      <c r="E992" s="315">
        <f>'General Fund Disbursements'!F1079</f>
        <v>0</v>
      </c>
      <c r="F992" s="63"/>
    </row>
    <row r="993" spans="1:6" ht="13.5" customHeight="1">
      <c r="A993" s="129">
        <f t="shared" si="38"/>
      </c>
      <c r="B993" s="324" t="s">
        <v>1918</v>
      </c>
      <c r="C993" s="312">
        <f t="shared" si="37"/>
        <v>0</v>
      </c>
      <c r="D993" s="129">
        <v>20162017</v>
      </c>
      <c r="E993" s="315">
        <f>'General Fund Disbursements'!F1080</f>
        <v>0</v>
      </c>
      <c r="F993" s="63"/>
    </row>
    <row r="994" spans="1:6" ht="13.5" customHeight="1">
      <c r="A994" s="129">
        <f t="shared" si="38"/>
      </c>
      <c r="B994" s="311" t="s">
        <v>911</v>
      </c>
      <c r="C994" s="316">
        <f aca="true" t="shared" si="39" ref="C994:C1067">IF(ISNUMBER(E994),E994,0)</f>
        <v>0</v>
      </c>
      <c r="D994" s="129">
        <v>20162017</v>
      </c>
      <c r="E994" s="315">
        <f>'General Fund Disbursements'!F1081</f>
        <v>0</v>
      </c>
      <c r="F994" s="63"/>
    </row>
    <row r="995" spans="1:6" ht="13.5" customHeight="1">
      <c r="A995" s="129">
        <f t="shared" si="38"/>
      </c>
      <c r="B995" s="311" t="s">
        <v>910</v>
      </c>
      <c r="C995" s="312">
        <f t="shared" si="39"/>
        <v>0</v>
      </c>
      <c r="D995" s="129">
        <v>20162017</v>
      </c>
      <c r="E995" s="315">
        <f>'General Fund Disbursements'!F1082</f>
        <v>0</v>
      </c>
      <c r="F995" s="63"/>
    </row>
    <row r="996" spans="1:6" ht="13.5" customHeight="1">
      <c r="A996" s="129">
        <f t="shared" si="38"/>
      </c>
      <c r="B996" s="311" t="s">
        <v>909</v>
      </c>
      <c r="C996" s="312">
        <f>IF(ISNUMBER(E996),E996,0)</f>
        <v>0</v>
      </c>
      <c r="D996" s="129">
        <v>20162017</v>
      </c>
      <c r="E996" s="315">
        <f>'General Fund Disbursements'!F1086</f>
        <v>0</v>
      </c>
      <c r="F996" s="63"/>
    </row>
    <row r="997" spans="1:6" ht="13.5" customHeight="1">
      <c r="A997" s="129">
        <f t="shared" si="38"/>
      </c>
      <c r="B997" s="311" t="s">
        <v>1740</v>
      </c>
      <c r="C997" s="312">
        <f t="shared" si="39"/>
        <v>0</v>
      </c>
      <c r="D997" s="129">
        <v>20162017</v>
      </c>
      <c r="E997" s="315">
        <f>'General Fund Disbursements'!F1087</f>
        <v>0</v>
      </c>
      <c r="F997" s="63"/>
    </row>
    <row r="998" spans="1:6" ht="13.5" customHeight="1">
      <c r="A998" s="129">
        <f t="shared" si="38"/>
      </c>
      <c r="B998" s="311" t="s">
        <v>908</v>
      </c>
      <c r="C998" s="312">
        <f t="shared" si="39"/>
        <v>0</v>
      </c>
      <c r="D998" s="129">
        <v>20162017</v>
      </c>
      <c r="E998" s="315">
        <f>'General Fund Disbursements'!F1088</f>
        <v>0</v>
      </c>
      <c r="F998" s="63"/>
    </row>
    <row r="999" spans="1:6" ht="13.5" customHeight="1">
      <c r="A999" s="129">
        <f t="shared" si="38"/>
      </c>
      <c r="B999" s="311" t="s">
        <v>907</v>
      </c>
      <c r="C999" s="312">
        <f t="shared" si="39"/>
        <v>0</v>
      </c>
      <c r="D999" s="129">
        <v>20162017</v>
      </c>
      <c r="E999" s="315">
        <f>'General Fund Disbursements'!F1089</f>
        <v>0</v>
      </c>
      <c r="F999" s="63"/>
    </row>
    <row r="1000" spans="1:6" ht="13.5" customHeight="1">
      <c r="A1000" s="129">
        <f t="shared" si="38"/>
      </c>
      <c r="B1000" s="311" t="s">
        <v>1266</v>
      </c>
      <c r="C1000" s="312">
        <f t="shared" si="39"/>
        <v>0</v>
      </c>
      <c r="D1000" s="129">
        <v>20162017</v>
      </c>
      <c r="E1000" s="315">
        <f>'General Fund Disbursements'!F1090</f>
        <v>0</v>
      </c>
      <c r="F1000" s="63"/>
    </row>
    <row r="1001" spans="1:6" ht="13.5" customHeight="1">
      <c r="A1001" s="129">
        <f t="shared" si="38"/>
      </c>
      <c r="B1001" s="311" t="s">
        <v>2309</v>
      </c>
      <c r="C1001" s="312">
        <f t="shared" si="39"/>
        <v>0</v>
      </c>
      <c r="D1001" s="129">
        <v>20162017</v>
      </c>
      <c r="E1001" s="315">
        <f>'General Fund Disbursements'!F1091</f>
        <v>0</v>
      </c>
      <c r="F1001" s="63"/>
    </row>
    <row r="1002" spans="1:6" ht="13.5" customHeight="1">
      <c r="A1002" s="129">
        <f t="shared" si="38"/>
      </c>
      <c r="B1002" s="311" t="s">
        <v>2310</v>
      </c>
      <c r="C1002" s="312">
        <f t="shared" si="39"/>
        <v>0</v>
      </c>
      <c r="D1002" s="129">
        <v>20162017</v>
      </c>
      <c r="E1002" s="315">
        <f>'General Fund Disbursements'!F1092</f>
        <v>0</v>
      </c>
      <c r="F1002" s="63"/>
    </row>
    <row r="1003" spans="1:6" ht="13.5" customHeight="1">
      <c r="A1003" s="129">
        <f t="shared" si="38"/>
      </c>
      <c r="B1003" s="311" t="s">
        <v>906</v>
      </c>
      <c r="C1003" s="312">
        <f t="shared" si="39"/>
        <v>0</v>
      </c>
      <c r="D1003" s="129">
        <v>20162017</v>
      </c>
      <c r="E1003" s="315">
        <f>'General Fund Disbursements'!F1093</f>
        <v>0</v>
      </c>
      <c r="F1003" s="63"/>
    </row>
    <row r="1004" spans="1:6" ht="13.5" customHeight="1">
      <c r="A1004" s="129">
        <f t="shared" si="38"/>
      </c>
      <c r="B1004" s="311" t="s">
        <v>905</v>
      </c>
      <c r="C1004" s="312">
        <f t="shared" si="39"/>
        <v>0</v>
      </c>
      <c r="D1004" s="129">
        <v>20162017</v>
      </c>
      <c r="E1004" s="315">
        <f>'General Fund Disbursements'!F1094</f>
        <v>0</v>
      </c>
      <c r="F1004" s="63"/>
    </row>
    <row r="1005" spans="1:6" ht="13.5" customHeight="1">
      <c r="A1005" s="129">
        <f t="shared" si="38"/>
      </c>
      <c r="B1005" s="311" t="s">
        <v>904</v>
      </c>
      <c r="C1005" s="312">
        <f>IF(ISNUMBER(E1005),E1005,0)</f>
        <v>0</v>
      </c>
      <c r="D1005" s="129">
        <v>20162017</v>
      </c>
      <c r="E1005" s="315">
        <f>'General Fund Disbursements'!F1095</f>
        <v>0</v>
      </c>
      <c r="F1005" s="63"/>
    </row>
    <row r="1006" spans="1:6" ht="13.5" customHeight="1">
      <c r="A1006" s="129">
        <f t="shared" si="38"/>
      </c>
      <c r="B1006" s="311" t="s">
        <v>903</v>
      </c>
      <c r="C1006" s="312">
        <f>IF(ISNUMBER(E1006),E1006,0)</f>
        <v>0</v>
      </c>
      <c r="D1006" s="129">
        <v>20162017</v>
      </c>
      <c r="E1006" s="315">
        <f>'General Fund Disbursements'!F1096</f>
        <v>0</v>
      </c>
      <c r="F1006" s="63"/>
    </row>
    <row r="1007" spans="1:6" ht="13.5" customHeight="1">
      <c r="A1007" s="129">
        <f t="shared" si="38"/>
      </c>
      <c r="B1007" s="311" t="s">
        <v>902</v>
      </c>
      <c r="C1007" s="312">
        <f t="shared" si="39"/>
        <v>0</v>
      </c>
      <c r="D1007" s="129">
        <v>20162017</v>
      </c>
      <c r="E1007" s="315">
        <f>'General Fund Disbursements'!F1097</f>
        <v>0</v>
      </c>
      <c r="F1007" s="63"/>
    </row>
    <row r="1008" spans="1:6" ht="13.5" customHeight="1">
      <c r="A1008" s="129">
        <f t="shared" si="38"/>
      </c>
      <c r="B1008" s="311" t="s">
        <v>901</v>
      </c>
      <c r="C1008" s="312">
        <f t="shared" si="39"/>
        <v>0</v>
      </c>
      <c r="D1008" s="129">
        <v>20162017</v>
      </c>
      <c r="E1008" s="315">
        <f>'General Fund Disbursements'!F1101</f>
        <v>0</v>
      </c>
      <c r="F1008" s="63"/>
    </row>
    <row r="1009" spans="1:6" s="60" customFormat="1" ht="13.5" customHeight="1">
      <c r="A1009" s="129">
        <f t="shared" si="38"/>
      </c>
      <c r="B1009" s="311" t="s">
        <v>900</v>
      </c>
      <c r="C1009" s="325">
        <f t="shared" si="39"/>
        <v>0</v>
      </c>
      <c r="D1009" s="129">
        <v>20162017</v>
      </c>
      <c r="E1009" s="315">
        <f>'General Fund Disbursements'!F1102</f>
        <v>0</v>
      </c>
      <c r="F1009" s="63"/>
    </row>
    <row r="1010" spans="1:6" s="60" customFormat="1" ht="13.5" customHeight="1">
      <c r="A1010" s="129">
        <f t="shared" si="38"/>
      </c>
      <c r="B1010" s="311" t="s">
        <v>899</v>
      </c>
      <c r="C1010" s="325">
        <f t="shared" si="39"/>
        <v>0</v>
      </c>
      <c r="D1010" s="129">
        <v>20162017</v>
      </c>
      <c r="E1010" s="315">
        <f>'General Fund Disbursements'!F1103</f>
        <v>0</v>
      </c>
      <c r="F1010" s="63"/>
    </row>
    <row r="1011" spans="1:6" s="60" customFormat="1" ht="13.5" customHeight="1">
      <c r="A1011" s="129">
        <f t="shared" si="38"/>
      </c>
      <c r="B1011" s="311" t="s">
        <v>898</v>
      </c>
      <c r="C1011" s="325">
        <f>IF(ISNUMBER(E1011),E1011,0)</f>
        <v>0</v>
      </c>
      <c r="D1011" s="129">
        <v>20162017</v>
      </c>
      <c r="E1011" s="315">
        <f>'General Fund Disbursements'!F1104</f>
        <v>0</v>
      </c>
      <c r="F1011" s="63"/>
    </row>
    <row r="1012" spans="1:6" s="60" customFormat="1" ht="13.5" customHeight="1">
      <c r="A1012" s="129">
        <f t="shared" si="38"/>
      </c>
      <c r="B1012" s="311" t="s">
        <v>353</v>
      </c>
      <c r="C1012" s="325">
        <f>IF(ISNUMBER(E1012),E1012,0)</f>
        <v>0</v>
      </c>
      <c r="D1012" s="129">
        <v>20162017</v>
      </c>
      <c r="E1012" s="325">
        <f>'General Fund Disbursements'!F1107</f>
        <v>0</v>
      </c>
      <c r="F1012" s="63"/>
    </row>
    <row r="1013" spans="1:6" s="60" customFormat="1" ht="13.5" customHeight="1">
      <c r="A1013" s="129">
        <f t="shared" si="38"/>
      </c>
      <c r="B1013" s="311" t="s">
        <v>351</v>
      </c>
      <c r="C1013" s="312">
        <f t="shared" si="39"/>
        <v>0</v>
      </c>
      <c r="D1013" s="129">
        <v>20162017</v>
      </c>
      <c r="E1013" s="315">
        <f>'General Fund Disbursements'!F1111</f>
        <v>0</v>
      </c>
      <c r="F1013" s="63"/>
    </row>
    <row r="1014" spans="1:6" ht="13.5" customHeight="1">
      <c r="A1014" s="129">
        <f t="shared" si="38"/>
      </c>
      <c r="B1014" s="311" t="s">
        <v>349</v>
      </c>
      <c r="C1014" s="312">
        <f t="shared" si="39"/>
        <v>0</v>
      </c>
      <c r="D1014" s="129">
        <v>20162017</v>
      </c>
      <c r="E1014" s="315">
        <f>'General Fund Disbursements'!F1117</f>
        <v>0</v>
      </c>
      <c r="F1014" s="63"/>
    </row>
    <row r="1015" spans="1:6" ht="13.5" customHeight="1">
      <c r="A1015" s="129">
        <f t="shared" si="38"/>
      </c>
      <c r="B1015" s="311" t="s">
        <v>346</v>
      </c>
      <c r="C1015" s="312">
        <f t="shared" si="39"/>
        <v>0</v>
      </c>
      <c r="D1015" s="129">
        <v>20162017</v>
      </c>
      <c r="E1015" s="315">
        <f>'General Fund Disbursements'!F1120</f>
        <v>0</v>
      </c>
      <c r="F1015" s="52"/>
    </row>
    <row r="1016" spans="1:6" ht="13.5" customHeight="1">
      <c r="A1016" s="129">
        <f t="shared" si="38"/>
      </c>
      <c r="B1016" s="311" t="s">
        <v>344</v>
      </c>
      <c r="C1016" s="312">
        <f t="shared" si="39"/>
        <v>0</v>
      </c>
      <c r="D1016" s="129">
        <v>20162017</v>
      </c>
      <c r="E1016" s="315">
        <f>'General Fund Disbursements'!F1123</f>
        <v>0</v>
      </c>
      <c r="F1016" s="52"/>
    </row>
    <row r="1017" spans="1:6" ht="13.5" customHeight="1">
      <c r="A1017" s="129">
        <f t="shared" si="38"/>
      </c>
      <c r="B1017" s="311" t="s">
        <v>1741</v>
      </c>
      <c r="C1017" s="312">
        <f t="shared" si="39"/>
        <v>0</v>
      </c>
      <c r="D1017" s="129">
        <v>20162017</v>
      </c>
      <c r="E1017" s="315">
        <f>'General Fund Disbursements'!F1127</f>
        <v>0</v>
      </c>
      <c r="F1017" s="52"/>
    </row>
    <row r="1018" spans="1:6" ht="13.5" customHeight="1">
      <c r="A1018" s="129">
        <f t="shared" si="38"/>
      </c>
      <c r="B1018" s="311" t="s">
        <v>897</v>
      </c>
      <c r="C1018" s="312">
        <f t="shared" si="39"/>
        <v>0</v>
      </c>
      <c r="D1018" s="129">
        <v>20162017</v>
      </c>
      <c r="E1018" s="315">
        <f>'General Fund Disbursements'!F1128</f>
        <v>0</v>
      </c>
      <c r="F1018" s="52"/>
    </row>
    <row r="1019" spans="1:6" ht="13.5" customHeight="1">
      <c r="A1019" s="129">
        <f t="shared" si="38"/>
      </c>
      <c r="B1019" s="311" t="s">
        <v>1742</v>
      </c>
      <c r="C1019" s="312">
        <f t="shared" si="39"/>
        <v>0</v>
      </c>
      <c r="D1019" s="129">
        <v>20162017</v>
      </c>
      <c r="E1019" s="315">
        <f>'General Fund Disbursements'!F1129</f>
        <v>0</v>
      </c>
      <c r="F1019" s="52"/>
    </row>
    <row r="1020" spans="1:6" ht="13.5" customHeight="1">
      <c r="A1020" s="129">
        <f t="shared" si="38"/>
      </c>
      <c r="B1020" s="311" t="s">
        <v>896</v>
      </c>
      <c r="C1020" s="312">
        <f>IF(ISNUMBER(E1020),E1020,0)</f>
        <v>0</v>
      </c>
      <c r="D1020" s="129">
        <v>20162017</v>
      </c>
      <c r="E1020" s="315">
        <f>'General Fund Disbursements'!F1130</f>
        <v>0</v>
      </c>
      <c r="F1020" s="52"/>
    </row>
    <row r="1021" spans="1:6" ht="13.5" customHeight="1">
      <c r="A1021" s="129">
        <f t="shared" si="38"/>
      </c>
      <c r="B1021" s="311" t="s">
        <v>895</v>
      </c>
      <c r="C1021" s="312">
        <f>IF(ISNUMBER(E1021),E1021,0)</f>
        <v>0</v>
      </c>
      <c r="D1021" s="129">
        <v>20162017</v>
      </c>
      <c r="E1021" s="315">
        <f>'Depreciation Fund'!F9</f>
        <v>0</v>
      </c>
      <c r="F1021" s="52"/>
    </row>
    <row r="1022" spans="1:6" ht="13.5" customHeight="1">
      <c r="A1022" s="129">
        <f t="shared" si="38"/>
      </c>
      <c r="B1022" s="311" t="s">
        <v>894</v>
      </c>
      <c r="C1022" s="312">
        <f t="shared" si="39"/>
        <v>0</v>
      </c>
      <c r="D1022" s="129">
        <v>20162017</v>
      </c>
      <c r="E1022" s="315">
        <f>'Depreciation Fund'!F12</f>
        <v>0</v>
      </c>
      <c r="F1022" s="52"/>
    </row>
    <row r="1023" spans="1:6" ht="13.5" customHeight="1">
      <c r="A1023" s="129">
        <f t="shared" si="38"/>
      </c>
      <c r="B1023" s="311" t="s">
        <v>893</v>
      </c>
      <c r="C1023" s="312">
        <f t="shared" si="39"/>
        <v>0</v>
      </c>
      <c r="D1023" s="129">
        <v>20162017</v>
      </c>
      <c r="E1023" s="315">
        <f>'Depreciation Fund'!F13</f>
        <v>0</v>
      </c>
      <c r="F1023" s="52"/>
    </row>
    <row r="1024" spans="1:6" ht="13.5" customHeight="1">
      <c r="A1024" s="129">
        <f t="shared" si="38"/>
      </c>
      <c r="B1024" s="311" t="s">
        <v>1812</v>
      </c>
      <c r="C1024" s="312">
        <f t="shared" si="39"/>
        <v>0</v>
      </c>
      <c r="D1024" s="129">
        <v>20162017</v>
      </c>
      <c r="E1024" s="315">
        <f>'Depreciation Fund'!F14</f>
        <v>0</v>
      </c>
      <c r="F1024" s="52"/>
    </row>
    <row r="1025" spans="1:6" ht="13.5" customHeight="1">
      <c r="A1025" s="129">
        <f t="shared" si="38"/>
      </c>
      <c r="B1025" s="311" t="s">
        <v>892</v>
      </c>
      <c r="C1025" s="312">
        <f t="shared" si="39"/>
        <v>0</v>
      </c>
      <c r="D1025" s="129">
        <v>20162017</v>
      </c>
      <c r="E1025" s="315">
        <f>'Depreciation Fund'!F16</f>
        <v>0</v>
      </c>
      <c r="F1025" s="52"/>
    </row>
    <row r="1026" spans="1:6" ht="13.5" customHeight="1">
      <c r="A1026" s="129">
        <f t="shared" si="38"/>
      </c>
      <c r="B1026" s="311" t="s">
        <v>891</v>
      </c>
      <c r="C1026" s="312">
        <f t="shared" si="39"/>
        <v>0</v>
      </c>
      <c r="D1026" s="129">
        <v>20162017</v>
      </c>
      <c r="E1026" s="315">
        <f>'Depreciation Fund'!F18</f>
        <v>0</v>
      </c>
      <c r="F1026" s="129"/>
    </row>
    <row r="1027" spans="1:6" ht="13.5" customHeight="1">
      <c r="A1027" s="129">
        <f t="shared" si="38"/>
      </c>
      <c r="B1027" s="311" t="s">
        <v>1813</v>
      </c>
      <c r="C1027" s="312">
        <f t="shared" si="39"/>
        <v>0</v>
      </c>
      <c r="D1027" s="129">
        <v>20162017</v>
      </c>
      <c r="E1027" s="315">
        <f>'Depreciation Fund'!F25</f>
        <v>0</v>
      </c>
      <c r="F1027" s="129"/>
    </row>
    <row r="1028" spans="1:6" ht="13.5" customHeight="1">
      <c r="A1028" s="129">
        <f t="shared" si="38"/>
      </c>
      <c r="B1028" s="311" t="s">
        <v>1814</v>
      </c>
      <c r="C1028" s="312">
        <f t="shared" si="39"/>
        <v>0</v>
      </c>
      <c r="D1028" s="129">
        <v>20162017</v>
      </c>
      <c r="E1028" s="315">
        <f>'Depreciation Fund'!F26</f>
        <v>0</v>
      </c>
      <c r="F1028" s="63"/>
    </row>
    <row r="1029" spans="1:6" ht="13.5" customHeight="1">
      <c r="A1029" s="129">
        <f t="shared" si="38"/>
      </c>
      <c r="B1029" s="311" t="s">
        <v>1910</v>
      </c>
      <c r="C1029" s="312">
        <f t="shared" si="39"/>
        <v>0</v>
      </c>
      <c r="D1029" s="129">
        <v>20162017</v>
      </c>
      <c r="E1029" s="315">
        <f>'Depreciation Fund'!F27</f>
        <v>0</v>
      </c>
      <c r="F1029" s="63"/>
    </row>
    <row r="1030" spans="1:6" ht="13.5" customHeight="1">
      <c r="A1030" s="129">
        <f t="shared" si="38"/>
      </c>
      <c r="B1030" s="311" t="s">
        <v>890</v>
      </c>
      <c r="C1030" s="312">
        <f t="shared" si="39"/>
        <v>0</v>
      </c>
      <c r="D1030" s="129">
        <v>20162017</v>
      </c>
      <c r="E1030" s="315">
        <f>'Depreciation Fund'!F28</f>
        <v>0</v>
      </c>
      <c r="F1030" s="63"/>
    </row>
    <row r="1031" spans="1:6" ht="13.5" customHeight="1">
      <c r="A1031" s="129">
        <f t="shared" si="38"/>
      </c>
      <c r="B1031" s="311" t="s">
        <v>1973</v>
      </c>
      <c r="C1031" s="312">
        <f t="shared" si="39"/>
        <v>0</v>
      </c>
      <c r="D1031" s="129">
        <v>20162017</v>
      </c>
      <c r="E1031" s="315">
        <f>'Depreciation Fund'!F29</f>
        <v>0</v>
      </c>
      <c r="F1031" s="63"/>
    </row>
    <row r="1032" spans="1:6" ht="13.5" customHeight="1">
      <c r="A1032" s="129">
        <f aca="true" t="shared" si="40" ref="A1032:A1095">IF($G$1=0,"",$G$1)</f>
      </c>
      <c r="B1032" s="311" t="s">
        <v>889</v>
      </c>
      <c r="C1032" s="312">
        <f t="shared" si="39"/>
        <v>0</v>
      </c>
      <c r="D1032" s="129">
        <v>20162017</v>
      </c>
      <c r="E1032" s="315">
        <f>'Depreciation Fund'!F32</f>
        <v>0</v>
      </c>
      <c r="F1032" s="63"/>
    </row>
    <row r="1033" spans="1:6" ht="13.5" customHeight="1">
      <c r="A1033" s="129">
        <f t="shared" si="40"/>
      </c>
      <c r="B1033" s="311" t="s">
        <v>431</v>
      </c>
      <c r="C1033" s="312">
        <f t="shared" si="39"/>
        <v>0</v>
      </c>
      <c r="D1033" s="129">
        <v>20162017</v>
      </c>
      <c r="E1033" s="315">
        <f>'Depreciation Fund'!F34</f>
        <v>0</v>
      </c>
      <c r="F1033" s="63"/>
    </row>
    <row r="1034" spans="1:6" ht="13.5" customHeight="1">
      <c r="A1034" s="129">
        <f t="shared" si="40"/>
      </c>
      <c r="B1034" s="311" t="s">
        <v>1743</v>
      </c>
      <c r="C1034" s="312">
        <f t="shared" si="39"/>
        <v>0</v>
      </c>
      <c r="D1034" s="129">
        <v>20162017</v>
      </c>
      <c r="E1034" s="315">
        <f>'Depreciation Fund'!F38</f>
        <v>0</v>
      </c>
      <c r="F1034" s="63"/>
    </row>
    <row r="1035" spans="1:6" ht="13.5" customHeight="1">
      <c r="A1035" s="129">
        <f t="shared" si="40"/>
      </c>
      <c r="B1035" s="311" t="s">
        <v>1744</v>
      </c>
      <c r="C1035" s="312">
        <f t="shared" si="39"/>
        <v>0</v>
      </c>
      <c r="D1035" s="129">
        <v>20162017</v>
      </c>
      <c r="E1035" s="315">
        <f>'Depreciation Fund'!F39</f>
        <v>0</v>
      </c>
      <c r="F1035" s="63"/>
    </row>
    <row r="1036" spans="1:6" ht="13.5" customHeight="1">
      <c r="A1036" s="129">
        <f t="shared" si="40"/>
      </c>
      <c r="B1036" s="311" t="s">
        <v>888</v>
      </c>
      <c r="C1036" s="312">
        <f t="shared" si="39"/>
        <v>0</v>
      </c>
      <c r="D1036" s="129">
        <v>20162017</v>
      </c>
      <c r="E1036" s="315">
        <f>'Employee Benefit Fund'!F6</f>
        <v>0</v>
      </c>
      <c r="F1036" s="63"/>
    </row>
    <row r="1037" spans="1:6" ht="13.5" customHeight="1">
      <c r="A1037" s="129">
        <f t="shared" si="40"/>
      </c>
      <c r="B1037" s="311" t="s">
        <v>887</v>
      </c>
      <c r="C1037" s="312">
        <f t="shared" si="39"/>
        <v>0</v>
      </c>
      <c r="D1037" s="129">
        <v>20162017</v>
      </c>
      <c r="E1037" s="315">
        <f>'Employee Benefit Fund'!F9</f>
        <v>0</v>
      </c>
      <c r="F1037" s="63"/>
    </row>
    <row r="1038" spans="1:7" ht="13.5" customHeight="1">
      <c r="A1038" s="129">
        <f t="shared" si="40"/>
      </c>
      <c r="B1038" s="311" t="s">
        <v>886</v>
      </c>
      <c r="C1038" s="312">
        <f t="shared" si="39"/>
        <v>0</v>
      </c>
      <c r="D1038" s="129">
        <v>20162017</v>
      </c>
      <c r="E1038" s="315">
        <f>'Employee Benefit Fund'!F10</f>
        <v>0</v>
      </c>
      <c r="F1038" s="63"/>
      <c r="G1038" s="326"/>
    </row>
    <row r="1039" spans="1:6" ht="13.5" customHeight="1">
      <c r="A1039" s="129">
        <f t="shared" si="40"/>
      </c>
      <c r="B1039" s="311" t="s">
        <v>1815</v>
      </c>
      <c r="C1039" s="312">
        <f t="shared" si="39"/>
        <v>0</v>
      </c>
      <c r="D1039" s="129">
        <v>20162017</v>
      </c>
      <c r="E1039" s="315">
        <f>'Employee Benefit Fund'!F11</f>
        <v>0</v>
      </c>
      <c r="F1039" s="63"/>
    </row>
    <row r="1040" spans="1:6" ht="13.5" customHeight="1">
      <c r="A1040" s="129">
        <f t="shared" si="40"/>
      </c>
      <c r="B1040" s="311" t="s">
        <v>885</v>
      </c>
      <c r="C1040" s="312">
        <f t="shared" si="39"/>
        <v>0</v>
      </c>
      <c r="D1040" s="129">
        <v>20162017</v>
      </c>
      <c r="E1040" s="315">
        <f>'Employee Benefit Fund'!F12</f>
        <v>0</v>
      </c>
      <c r="F1040" s="63"/>
    </row>
    <row r="1041" spans="1:6" ht="13.5" customHeight="1">
      <c r="A1041" s="129">
        <f t="shared" si="40"/>
      </c>
      <c r="B1041" s="311" t="s">
        <v>884</v>
      </c>
      <c r="C1041" s="312">
        <f t="shared" si="39"/>
        <v>0</v>
      </c>
      <c r="D1041" s="129">
        <v>20162017</v>
      </c>
      <c r="E1041" s="315">
        <f>'Employee Benefit Fund'!F14</f>
        <v>0</v>
      </c>
      <c r="F1041" s="63"/>
    </row>
    <row r="1042" spans="1:6" ht="13.5" customHeight="1">
      <c r="A1042" s="129">
        <f t="shared" si="40"/>
      </c>
      <c r="B1042" s="311" t="s">
        <v>883</v>
      </c>
      <c r="C1042" s="312">
        <f t="shared" si="39"/>
        <v>0</v>
      </c>
      <c r="D1042" s="129">
        <v>20162017</v>
      </c>
      <c r="E1042" s="315">
        <f>'Employee Benefit Fund'!F19</f>
        <v>0</v>
      </c>
      <c r="F1042" s="63"/>
    </row>
    <row r="1043" spans="1:6" ht="13.5" customHeight="1">
      <c r="A1043" s="129">
        <f t="shared" si="40"/>
      </c>
      <c r="B1043" s="311" t="s">
        <v>1314</v>
      </c>
      <c r="C1043" s="312">
        <f>IF(ISNUMBER(E1043),E1043,0)</f>
        <v>0</v>
      </c>
      <c r="D1043" s="129">
        <v>20162017</v>
      </c>
      <c r="E1043" s="315">
        <f>'Employee Benefit Fund'!F20</f>
        <v>0</v>
      </c>
      <c r="F1043" s="63"/>
    </row>
    <row r="1044" spans="1:6" ht="13.5" customHeight="1">
      <c r="A1044" s="129">
        <f t="shared" si="40"/>
      </c>
      <c r="B1044" s="311" t="s">
        <v>882</v>
      </c>
      <c r="C1044" s="312">
        <f t="shared" si="39"/>
        <v>0</v>
      </c>
      <c r="D1044" s="129">
        <v>20162017</v>
      </c>
      <c r="E1044" s="315">
        <f>'Employee Benefit Fund'!F21</f>
        <v>0</v>
      </c>
      <c r="F1044" s="63"/>
    </row>
    <row r="1045" spans="1:6" ht="13.5" customHeight="1">
      <c r="A1045" s="129">
        <f t="shared" si="40"/>
      </c>
      <c r="B1045" s="311" t="s">
        <v>881</v>
      </c>
      <c r="C1045" s="312">
        <f t="shared" si="39"/>
        <v>0</v>
      </c>
      <c r="D1045" s="129">
        <v>20162017</v>
      </c>
      <c r="E1045" s="315">
        <f>'Employee Benefit Fund'!F22</f>
        <v>0</v>
      </c>
      <c r="F1045" s="63"/>
    </row>
    <row r="1046" spans="1:6" ht="13.5" customHeight="1">
      <c r="A1046" s="129">
        <f t="shared" si="40"/>
      </c>
      <c r="B1046" s="311" t="s">
        <v>880</v>
      </c>
      <c r="C1046" s="312">
        <f t="shared" si="39"/>
        <v>0</v>
      </c>
      <c r="D1046" s="129">
        <v>20162017</v>
      </c>
      <c r="E1046" s="315">
        <f>'Employee Benefit Fund'!F23</f>
        <v>0</v>
      </c>
      <c r="F1046" s="63"/>
    </row>
    <row r="1047" spans="1:6" ht="13.5" customHeight="1">
      <c r="A1047" s="129">
        <f t="shared" si="40"/>
      </c>
      <c r="B1047" s="311" t="s">
        <v>879</v>
      </c>
      <c r="C1047" s="312">
        <f>IF(ISNUMBER(E1047),E1047,0)</f>
        <v>0</v>
      </c>
      <c r="D1047" s="129">
        <v>20162017</v>
      </c>
      <c r="E1047" s="315">
        <f>'Employee Benefit Fund'!F26</f>
        <v>0</v>
      </c>
      <c r="F1047" s="63"/>
    </row>
    <row r="1048" spans="1:6" ht="13.5" customHeight="1">
      <c r="A1048" s="129">
        <f t="shared" si="40"/>
      </c>
      <c r="B1048" s="311" t="s">
        <v>444</v>
      </c>
      <c r="C1048" s="312">
        <f>IF(ISNUMBER(E1048),E1048,0)</f>
        <v>0</v>
      </c>
      <c r="D1048" s="129">
        <v>20162017</v>
      </c>
      <c r="E1048" s="315">
        <f>'Employee Benefit Fund'!F28</f>
        <v>0</v>
      </c>
      <c r="F1048" s="63"/>
    </row>
    <row r="1049" spans="1:6" ht="13.5" customHeight="1">
      <c r="A1049" s="129">
        <f t="shared" si="40"/>
      </c>
      <c r="B1049" s="311" t="s">
        <v>1745</v>
      </c>
      <c r="C1049" s="312">
        <f t="shared" si="39"/>
        <v>0</v>
      </c>
      <c r="D1049" s="129">
        <v>20162017</v>
      </c>
      <c r="E1049" s="315">
        <f>'Employee Benefit Fund'!F32</f>
        <v>0</v>
      </c>
      <c r="F1049" s="63"/>
    </row>
    <row r="1050" spans="1:6" ht="13.5" customHeight="1">
      <c r="A1050" s="129">
        <f t="shared" si="40"/>
      </c>
      <c r="B1050" s="311" t="s">
        <v>1746</v>
      </c>
      <c r="C1050" s="312">
        <f t="shared" si="39"/>
        <v>0</v>
      </c>
      <c r="D1050" s="129">
        <v>20162017</v>
      </c>
      <c r="E1050" s="315">
        <f>'Employee Benefit Fund'!F33</f>
        <v>0</v>
      </c>
      <c r="F1050" s="63"/>
    </row>
    <row r="1051" spans="1:5" ht="13.5" customHeight="1">
      <c r="A1051" s="129">
        <f t="shared" si="40"/>
      </c>
      <c r="B1051" s="311" t="s">
        <v>878</v>
      </c>
      <c r="C1051" s="312">
        <f t="shared" si="39"/>
        <v>0</v>
      </c>
      <c r="D1051" s="129">
        <v>20162017</v>
      </c>
      <c r="E1051" s="315">
        <f>'Contingency Fund'!F9</f>
        <v>0</v>
      </c>
    </row>
    <row r="1052" spans="1:6" ht="13.5" customHeight="1">
      <c r="A1052" s="129">
        <f t="shared" si="40"/>
      </c>
      <c r="B1052" s="311" t="s">
        <v>877</v>
      </c>
      <c r="C1052" s="312">
        <f t="shared" si="39"/>
        <v>0</v>
      </c>
      <c r="D1052" s="129">
        <v>20162017</v>
      </c>
      <c r="E1052" s="315">
        <f>'Contingency Fund'!F12</f>
        <v>0</v>
      </c>
      <c r="F1052" s="63"/>
    </row>
    <row r="1053" spans="1:6" ht="13.5" customHeight="1">
      <c r="A1053" s="129">
        <f t="shared" si="40"/>
      </c>
      <c r="B1053" s="311" t="s">
        <v>876</v>
      </c>
      <c r="C1053" s="312">
        <f t="shared" si="39"/>
        <v>0</v>
      </c>
      <c r="D1053" s="129">
        <v>20162017</v>
      </c>
      <c r="E1053" s="315">
        <f>'Contingency Fund'!F13</f>
        <v>0</v>
      </c>
      <c r="F1053" s="63"/>
    </row>
    <row r="1054" spans="1:6" ht="13.5" customHeight="1">
      <c r="A1054" s="129">
        <f t="shared" si="40"/>
      </c>
      <c r="B1054" s="311" t="s">
        <v>1816</v>
      </c>
      <c r="C1054" s="312">
        <f t="shared" si="39"/>
        <v>0</v>
      </c>
      <c r="D1054" s="129">
        <v>20162017</v>
      </c>
      <c r="E1054" s="315">
        <f>'Contingency Fund'!F14</f>
        <v>0</v>
      </c>
      <c r="F1054" s="63"/>
    </row>
    <row r="1055" spans="1:6" ht="13.5" customHeight="1">
      <c r="A1055" s="129">
        <f t="shared" si="40"/>
      </c>
      <c r="B1055" s="311" t="s">
        <v>875</v>
      </c>
      <c r="C1055" s="312">
        <f t="shared" si="39"/>
        <v>0</v>
      </c>
      <c r="D1055" s="129">
        <v>20162017</v>
      </c>
      <c r="E1055" s="315">
        <f>'Contingency Fund'!F15</f>
        <v>0</v>
      </c>
      <c r="F1055" s="63"/>
    </row>
    <row r="1056" spans="1:6" ht="13.5" customHeight="1">
      <c r="A1056" s="129">
        <f t="shared" si="40"/>
      </c>
      <c r="B1056" s="311" t="s">
        <v>874</v>
      </c>
      <c r="C1056" s="312">
        <f t="shared" si="39"/>
        <v>0</v>
      </c>
      <c r="D1056" s="129">
        <v>20162017</v>
      </c>
      <c r="E1056" s="315">
        <f>'Contingency Fund'!F17</f>
        <v>0</v>
      </c>
      <c r="F1056" s="63"/>
    </row>
    <row r="1057" spans="1:6" ht="13.5" customHeight="1">
      <c r="A1057" s="129">
        <f t="shared" si="40"/>
      </c>
      <c r="B1057" s="311" t="s">
        <v>873</v>
      </c>
      <c r="C1057" s="312">
        <f t="shared" si="39"/>
        <v>0</v>
      </c>
      <c r="D1057" s="129">
        <v>20162017</v>
      </c>
      <c r="E1057" s="315">
        <f>'Contingency Fund'!F25</f>
        <v>0</v>
      </c>
      <c r="F1057" s="63"/>
    </row>
    <row r="1058" spans="1:6" ht="13.5" customHeight="1">
      <c r="A1058" s="129">
        <f t="shared" si="40"/>
      </c>
      <c r="B1058" s="311" t="s">
        <v>872</v>
      </c>
      <c r="C1058" s="312">
        <f>IF(ISNUMBER(E1058),E1058,0)</f>
        <v>0</v>
      </c>
      <c r="D1058" s="129">
        <v>20162017</v>
      </c>
      <c r="E1058" s="315">
        <f>'Contingency Fund'!F26</f>
        <v>0</v>
      </c>
      <c r="F1058" s="63"/>
    </row>
    <row r="1059" spans="1:6" ht="13.5" customHeight="1">
      <c r="A1059" s="129">
        <f t="shared" si="40"/>
      </c>
      <c r="B1059" s="311" t="s">
        <v>871</v>
      </c>
      <c r="C1059" s="312">
        <f t="shared" si="39"/>
        <v>0</v>
      </c>
      <c r="D1059" s="129">
        <v>20162017</v>
      </c>
      <c r="E1059" s="315">
        <f>'Contingency Fund'!F27</f>
        <v>0</v>
      </c>
      <c r="F1059" s="63"/>
    </row>
    <row r="1060" spans="1:6" ht="13.5" customHeight="1">
      <c r="A1060" s="129">
        <f t="shared" si="40"/>
      </c>
      <c r="B1060" s="311" t="s">
        <v>870</v>
      </c>
      <c r="C1060" s="312">
        <f t="shared" si="39"/>
        <v>0</v>
      </c>
      <c r="D1060" s="129">
        <v>20162017</v>
      </c>
      <c r="E1060" s="315">
        <f>'Contingency Fund'!F30</f>
        <v>0</v>
      </c>
      <c r="F1060" s="63"/>
    </row>
    <row r="1061" spans="1:6" ht="13.5" customHeight="1">
      <c r="A1061" s="129">
        <f t="shared" si="40"/>
      </c>
      <c r="B1061" s="311" t="s">
        <v>450</v>
      </c>
      <c r="C1061" s="312">
        <f t="shared" si="39"/>
        <v>0</v>
      </c>
      <c r="D1061" s="129">
        <v>20162017</v>
      </c>
      <c r="E1061" s="315">
        <f>'Contingency Fund'!F32</f>
        <v>0</v>
      </c>
      <c r="F1061" s="105"/>
    </row>
    <row r="1062" spans="1:6" ht="13.5" customHeight="1">
      <c r="A1062" s="129">
        <f t="shared" si="40"/>
      </c>
      <c r="B1062" s="311" t="s">
        <v>1747</v>
      </c>
      <c r="C1062" s="312">
        <f t="shared" si="39"/>
        <v>0</v>
      </c>
      <c r="D1062" s="129">
        <v>20162017</v>
      </c>
      <c r="E1062" s="315">
        <f>'Contingency Fund'!F36</f>
        <v>0</v>
      </c>
      <c r="F1062" s="105"/>
    </row>
    <row r="1063" spans="1:6" ht="13.5" customHeight="1">
      <c r="A1063" s="129">
        <f t="shared" si="40"/>
      </c>
      <c r="B1063" s="311" t="s">
        <v>1748</v>
      </c>
      <c r="C1063" s="312">
        <f t="shared" si="39"/>
        <v>0</v>
      </c>
      <c r="D1063" s="129">
        <v>20162017</v>
      </c>
      <c r="E1063" s="315">
        <f>'Contingency Fund'!F37</f>
        <v>0</v>
      </c>
      <c r="F1063" s="105"/>
    </row>
    <row r="1064" spans="1:5" ht="13.5" customHeight="1">
      <c r="A1064" s="129">
        <f t="shared" si="40"/>
      </c>
      <c r="B1064" s="311" t="s">
        <v>869</v>
      </c>
      <c r="C1064" s="312">
        <f t="shared" si="39"/>
        <v>0</v>
      </c>
      <c r="D1064" s="129">
        <v>20162017</v>
      </c>
      <c r="E1064" s="315">
        <f>'Activities Fund'!F6</f>
        <v>0</v>
      </c>
    </row>
    <row r="1065" spans="1:6" ht="13.5" customHeight="1">
      <c r="A1065" s="129">
        <f t="shared" si="40"/>
      </c>
      <c r="B1065" s="311" t="s">
        <v>868</v>
      </c>
      <c r="C1065" s="312">
        <f t="shared" si="39"/>
        <v>0</v>
      </c>
      <c r="D1065" s="129">
        <v>20162017</v>
      </c>
      <c r="E1065" s="315">
        <f>'Activities Fund'!F7</f>
        <v>0</v>
      </c>
      <c r="F1065" s="120"/>
    </row>
    <row r="1066" spans="1:6" ht="13.5" customHeight="1">
      <c r="A1066" s="129">
        <f t="shared" si="40"/>
      </c>
      <c r="B1066" s="311" t="s">
        <v>867</v>
      </c>
      <c r="C1066" s="312">
        <f t="shared" si="39"/>
        <v>0</v>
      </c>
      <c r="D1066" s="129">
        <v>20162017</v>
      </c>
      <c r="E1066" s="315">
        <f>'Activities Fund'!F8</f>
        <v>0</v>
      </c>
      <c r="F1066" s="63"/>
    </row>
    <row r="1067" spans="1:6" ht="13.5" customHeight="1">
      <c r="A1067" s="129">
        <f t="shared" si="40"/>
      </c>
      <c r="B1067" s="311" t="s">
        <v>866</v>
      </c>
      <c r="C1067" s="312">
        <f t="shared" si="39"/>
        <v>0</v>
      </c>
      <c r="D1067" s="129">
        <v>20162017</v>
      </c>
      <c r="E1067" s="315">
        <f>'Activities Fund'!F9</f>
        <v>0</v>
      </c>
      <c r="F1067" s="63"/>
    </row>
    <row r="1068" spans="1:6" ht="13.5" customHeight="1">
      <c r="A1068" s="129">
        <f t="shared" si="40"/>
      </c>
      <c r="B1068" s="311" t="s">
        <v>865</v>
      </c>
      <c r="C1068" s="312">
        <f aca="true" t="shared" si="41" ref="C1068:C1132">IF(ISNUMBER(E1068),E1068,0)</f>
        <v>0</v>
      </c>
      <c r="D1068" s="129">
        <v>20162017</v>
      </c>
      <c r="E1068" s="315">
        <f>'Activities Fund'!F13</f>
        <v>0</v>
      </c>
      <c r="F1068" s="63"/>
    </row>
    <row r="1069" spans="1:6" ht="13.5" customHeight="1">
      <c r="A1069" s="129">
        <f t="shared" si="40"/>
      </c>
      <c r="B1069" s="311" t="s">
        <v>864</v>
      </c>
      <c r="C1069" s="312">
        <f t="shared" si="41"/>
        <v>0</v>
      </c>
      <c r="D1069" s="129">
        <v>20162017</v>
      </c>
      <c r="E1069" s="315">
        <f>'Activities Fund'!F14</f>
        <v>0</v>
      </c>
      <c r="F1069" s="63"/>
    </row>
    <row r="1070" spans="1:6" ht="13.5" customHeight="1">
      <c r="A1070" s="129">
        <f t="shared" si="40"/>
      </c>
      <c r="B1070" s="311" t="s">
        <v>863</v>
      </c>
      <c r="C1070" s="312">
        <f t="shared" si="41"/>
        <v>0</v>
      </c>
      <c r="D1070" s="129">
        <v>20162017</v>
      </c>
      <c r="E1070" s="315">
        <f>'Activities Fund'!F15</f>
        <v>0</v>
      </c>
      <c r="F1070" s="63"/>
    </row>
    <row r="1071" spans="1:6" ht="13.5" customHeight="1">
      <c r="A1071" s="129">
        <f t="shared" si="40"/>
      </c>
      <c r="B1071" s="311" t="s">
        <v>862</v>
      </c>
      <c r="C1071" s="312">
        <f t="shared" si="41"/>
        <v>0</v>
      </c>
      <c r="D1071" s="129">
        <v>20162017</v>
      </c>
      <c r="E1071" s="315">
        <f>'Activities Fund'!F16</f>
        <v>0</v>
      </c>
      <c r="F1071" s="63"/>
    </row>
    <row r="1072" spans="1:6" ht="13.5" customHeight="1">
      <c r="A1072" s="129">
        <f t="shared" si="40"/>
      </c>
      <c r="B1072" s="311" t="s">
        <v>861</v>
      </c>
      <c r="C1072" s="312">
        <f t="shared" si="41"/>
        <v>0</v>
      </c>
      <c r="D1072" s="129">
        <v>20162017</v>
      </c>
      <c r="E1072" s="315">
        <f>'Activities Fund'!F19</f>
        <v>0</v>
      </c>
      <c r="F1072" s="63"/>
    </row>
    <row r="1073" spans="1:6" ht="13.5" customHeight="1">
      <c r="A1073" s="129">
        <f t="shared" si="40"/>
      </c>
      <c r="B1073" s="311" t="s">
        <v>860</v>
      </c>
      <c r="C1073" s="312">
        <f>IF(ISNUMBER(E1073),E1073,0)</f>
        <v>0</v>
      </c>
      <c r="D1073" s="129">
        <v>20162017</v>
      </c>
      <c r="E1073" s="315">
        <f>'Activities Fund'!F25</f>
        <v>0</v>
      </c>
      <c r="F1073" s="63"/>
    </row>
    <row r="1074" spans="1:6" ht="13.5" customHeight="1">
      <c r="A1074" s="129">
        <f t="shared" si="40"/>
      </c>
      <c r="B1074" s="311" t="s">
        <v>859</v>
      </c>
      <c r="C1074" s="312">
        <f>IF(ISNUMBER(E1074),E1074,0)</f>
        <v>0</v>
      </c>
      <c r="D1074" s="129">
        <v>20162017</v>
      </c>
      <c r="E1074" s="315">
        <f>'Activities Fund'!F26</f>
        <v>0</v>
      </c>
      <c r="F1074" s="63"/>
    </row>
    <row r="1075" spans="1:6" ht="13.5" customHeight="1">
      <c r="A1075" s="129">
        <f t="shared" si="40"/>
      </c>
      <c r="B1075" s="311" t="s">
        <v>858</v>
      </c>
      <c r="C1075" s="312">
        <f t="shared" si="41"/>
        <v>0</v>
      </c>
      <c r="D1075" s="129">
        <v>20162017</v>
      </c>
      <c r="E1075" s="315">
        <f>'Activities Fund'!F27</f>
        <v>0</v>
      </c>
      <c r="F1075" s="63"/>
    </row>
    <row r="1076" spans="1:6" ht="13.5" customHeight="1">
      <c r="A1076" s="129">
        <f t="shared" si="40"/>
      </c>
      <c r="B1076" s="311" t="s">
        <v>857</v>
      </c>
      <c r="C1076" s="312">
        <f t="shared" si="41"/>
        <v>0</v>
      </c>
      <c r="D1076" s="129">
        <v>20162017</v>
      </c>
      <c r="E1076" s="315">
        <f>'Activities Fund'!F28</f>
        <v>0</v>
      </c>
      <c r="F1076" s="63"/>
    </row>
    <row r="1077" spans="1:6" ht="13.5" customHeight="1">
      <c r="A1077" s="129">
        <f t="shared" si="40"/>
      </c>
      <c r="B1077" s="311" t="s">
        <v>856</v>
      </c>
      <c r="C1077" s="312">
        <f t="shared" si="41"/>
        <v>0</v>
      </c>
      <c r="D1077" s="129">
        <v>20162017</v>
      </c>
      <c r="E1077" s="315">
        <f>'Activities Fund'!F29</f>
        <v>0</v>
      </c>
      <c r="F1077" s="63"/>
    </row>
    <row r="1078" spans="1:6" ht="13.5" customHeight="1">
      <c r="A1078" s="129">
        <f t="shared" si="40"/>
      </c>
      <c r="B1078" s="311" t="s">
        <v>855</v>
      </c>
      <c r="C1078" s="312">
        <f t="shared" si="41"/>
        <v>0</v>
      </c>
      <c r="D1078" s="129">
        <v>20162017</v>
      </c>
      <c r="E1078" s="315">
        <f>'Activities Fund'!F33</f>
        <v>0</v>
      </c>
      <c r="F1078" s="63"/>
    </row>
    <row r="1079" spans="1:6" ht="13.5" customHeight="1">
      <c r="A1079" s="129">
        <f t="shared" si="40"/>
      </c>
      <c r="B1079" s="311" t="s">
        <v>456</v>
      </c>
      <c r="C1079" s="312">
        <f t="shared" si="41"/>
        <v>0</v>
      </c>
      <c r="D1079" s="129">
        <v>20162017</v>
      </c>
      <c r="E1079" s="315">
        <f>'Activities Fund'!F35</f>
        <v>0</v>
      </c>
      <c r="F1079" s="63"/>
    </row>
    <row r="1080" spans="1:6" ht="13.5" customHeight="1">
      <c r="A1080" s="129">
        <f t="shared" si="40"/>
      </c>
      <c r="B1080" s="311" t="s">
        <v>1749</v>
      </c>
      <c r="C1080" s="312">
        <f t="shared" si="41"/>
        <v>0</v>
      </c>
      <c r="D1080" s="129">
        <v>20162017</v>
      </c>
      <c r="E1080" s="315">
        <f>'Activities Fund'!F39</f>
        <v>0</v>
      </c>
      <c r="F1080" s="63"/>
    </row>
    <row r="1081" spans="1:6" ht="13.5" customHeight="1">
      <c r="A1081" s="129">
        <f t="shared" si="40"/>
      </c>
      <c r="B1081" s="311" t="s">
        <v>1750</v>
      </c>
      <c r="C1081" s="312">
        <f t="shared" si="41"/>
        <v>0</v>
      </c>
      <c r="D1081" s="129">
        <v>20162017</v>
      </c>
      <c r="E1081" s="315">
        <f>'Activities Fund'!F40</f>
        <v>0</v>
      </c>
      <c r="F1081" s="63"/>
    </row>
    <row r="1082" spans="1:6" ht="13.5" customHeight="1">
      <c r="A1082" s="129">
        <f t="shared" si="40"/>
      </c>
      <c r="B1082" s="311" t="s">
        <v>854</v>
      </c>
      <c r="C1082" s="312">
        <f t="shared" si="41"/>
        <v>0</v>
      </c>
      <c r="D1082" s="129">
        <v>20162017</v>
      </c>
      <c r="E1082" s="315">
        <f>'School Nutrition Fund'!F7</f>
        <v>0</v>
      </c>
      <c r="F1082" s="63"/>
    </row>
    <row r="1083" spans="1:6" ht="13.5" customHeight="1">
      <c r="A1083" s="129">
        <f t="shared" si="40"/>
      </c>
      <c r="B1083" s="311" t="s">
        <v>853</v>
      </c>
      <c r="C1083" s="312">
        <f t="shared" si="41"/>
        <v>0</v>
      </c>
      <c r="D1083" s="129">
        <v>20162017</v>
      </c>
      <c r="E1083" s="315">
        <f>'School Nutrition Fund'!F8</f>
        <v>0</v>
      </c>
      <c r="F1083" s="63"/>
    </row>
    <row r="1084" spans="1:6" ht="13.5" customHeight="1">
      <c r="A1084" s="129">
        <f t="shared" si="40"/>
      </c>
      <c r="B1084" s="311" t="s">
        <v>852</v>
      </c>
      <c r="C1084" s="312">
        <f t="shared" si="41"/>
        <v>0</v>
      </c>
      <c r="D1084" s="129">
        <v>20162017</v>
      </c>
      <c r="E1084" s="315">
        <f>'School Nutrition Fund'!F9</f>
        <v>0</v>
      </c>
      <c r="F1084" s="63"/>
    </row>
    <row r="1085" spans="1:6" ht="13.5" customHeight="1">
      <c r="A1085" s="129">
        <f t="shared" si="40"/>
      </c>
      <c r="B1085" s="311" t="s">
        <v>851</v>
      </c>
      <c r="C1085" s="312">
        <f t="shared" si="41"/>
        <v>0</v>
      </c>
      <c r="D1085" s="129">
        <v>20162017</v>
      </c>
      <c r="E1085" s="315">
        <f>'School Nutrition Fund'!F10</f>
        <v>0</v>
      </c>
      <c r="F1085" s="63"/>
    </row>
    <row r="1086" spans="1:6" ht="13.5" customHeight="1">
      <c r="A1086" s="129">
        <f t="shared" si="40"/>
      </c>
      <c r="B1086" s="311" t="s">
        <v>850</v>
      </c>
      <c r="C1086" s="312">
        <f t="shared" si="41"/>
        <v>0</v>
      </c>
      <c r="D1086" s="129">
        <v>20162017</v>
      </c>
      <c r="E1086" s="315">
        <f>'School Nutrition Fund'!F15</f>
        <v>0</v>
      </c>
      <c r="F1086" s="63"/>
    </row>
    <row r="1087" spans="1:6" ht="13.5" customHeight="1">
      <c r="A1087" s="129">
        <f t="shared" si="40"/>
      </c>
      <c r="B1087" s="311" t="s">
        <v>849</v>
      </c>
      <c r="C1087" s="312">
        <f t="shared" si="41"/>
        <v>0</v>
      </c>
      <c r="D1087" s="129">
        <v>20162017</v>
      </c>
      <c r="E1087" s="315">
        <f>'School Nutrition Fund'!F16</f>
        <v>0</v>
      </c>
      <c r="F1087" s="63"/>
    </row>
    <row r="1088" spans="1:6" ht="13.5" customHeight="1">
      <c r="A1088" s="129">
        <f t="shared" si="40"/>
      </c>
      <c r="B1088" s="311" t="s">
        <v>848</v>
      </c>
      <c r="C1088" s="312">
        <f t="shared" si="41"/>
        <v>0</v>
      </c>
      <c r="D1088" s="129">
        <v>20162017</v>
      </c>
      <c r="E1088" s="315">
        <f>'School Nutrition Fund'!F17</f>
        <v>0</v>
      </c>
      <c r="F1088" s="63"/>
    </row>
    <row r="1089" spans="1:6" ht="13.5" customHeight="1">
      <c r="A1089" s="129">
        <f t="shared" si="40"/>
      </c>
      <c r="B1089" s="311" t="s">
        <v>847</v>
      </c>
      <c r="C1089" s="312">
        <f t="shared" si="41"/>
        <v>0</v>
      </c>
      <c r="D1089" s="129">
        <v>20162017</v>
      </c>
      <c r="E1089" s="315">
        <f>'School Nutrition Fund'!F22</f>
        <v>0</v>
      </c>
      <c r="F1089" s="63"/>
    </row>
    <row r="1090" spans="1:6" ht="13.5" customHeight="1">
      <c r="A1090" s="129">
        <f t="shared" si="40"/>
      </c>
      <c r="B1090" s="311" t="s">
        <v>846</v>
      </c>
      <c r="C1090" s="312">
        <f t="shared" si="41"/>
        <v>0</v>
      </c>
      <c r="D1090" s="129">
        <v>20162017</v>
      </c>
      <c r="E1090" s="315">
        <f>'School Nutrition Fund'!F23</f>
        <v>0</v>
      </c>
      <c r="F1090" s="63"/>
    </row>
    <row r="1091" spans="1:6" ht="13.5" customHeight="1">
      <c r="A1091" s="129">
        <f t="shared" si="40"/>
      </c>
      <c r="B1091" s="311" t="s">
        <v>845</v>
      </c>
      <c r="C1091" s="312">
        <f t="shared" si="41"/>
        <v>0</v>
      </c>
      <c r="D1091" s="129">
        <v>20162017</v>
      </c>
      <c r="E1091" s="315">
        <f>'School Nutrition Fund'!F24</f>
        <v>0</v>
      </c>
      <c r="F1091" s="63"/>
    </row>
    <row r="1092" spans="1:6" ht="13.5" customHeight="1">
      <c r="A1092" s="129">
        <f t="shared" si="40"/>
      </c>
      <c r="B1092" s="311" t="s">
        <v>844</v>
      </c>
      <c r="C1092" s="312">
        <f t="shared" si="41"/>
        <v>0</v>
      </c>
      <c r="D1092" s="129">
        <v>20162017</v>
      </c>
      <c r="E1092" s="315">
        <f>'School Nutrition Fund'!F25</f>
        <v>0</v>
      </c>
      <c r="F1092" s="63"/>
    </row>
    <row r="1093" spans="1:6" ht="13.5" customHeight="1">
      <c r="A1093" s="129">
        <f t="shared" si="40"/>
      </c>
      <c r="B1093" s="311" t="s">
        <v>843</v>
      </c>
      <c r="C1093" s="312">
        <f t="shared" si="41"/>
        <v>0</v>
      </c>
      <c r="D1093" s="129">
        <v>20162017</v>
      </c>
      <c r="E1093" s="315">
        <f>'School Nutrition Fund'!F29</f>
        <v>0</v>
      </c>
      <c r="F1093" s="63"/>
    </row>
    <row r="1094" spans="1:6" ht="13.5" customHeight="1">
      <c r="A1094" s="129">
        <f t="shared" si="40"/>
      </c>
      <c r="B1094" s="311" t="s">
        <v>842</v>
      </c>
      <c r="C1094" s="312">
        <f t="shared" si="41"/>
        <v>0</v>
      </c>
      <c r="D1094" s="129">
        <v>20162017</v>
      </c>
      <c r="E1094" s="315">
        <f>'School Nutrition Fund'!F30</f>
        <v>0</v>
      </c>
      <c r="F1094" s="63"/>
    </row>
    <row r="1095" spans="1:6" ht="13.5" customHeight="1">
      <c r="A1095" s="129">
        <f t="shared" si="40"/>
      </c>
      <c r="B1095" s="311" t="s">
        <v>841</v>
      </c>
      <c r="C1095" s="312">
        <f t="shared" si="41"/>
        <v>0</v>
      </c>
      <c r="D1095" s="129">
        <v>20162017</v>
      </c>
      <c r="E1095" s="315">
        <f>'School Nutrition Fund'!F31</f>
        <v>0</v>
      </c>
      <c r="F1095" s="63"/>
    </row>
    <row r="1096" spans="1:6" ht="13.5" customHeight="1">
      <c r="A1096" s="129">
        <f aca="true" t="shared" si="42" ref="A1096:A1159">IF($G$1=0,"",$G$1)</f>
      </c>
      <c r="B1096" s="311" t="s">
        <v>840</v>
      </c>
      <c r="C1096" s="312">
        <f t="shared" si="41"/>
        <v>0</v>
      </c>
      <c r="D1096" s="129">
        <v>20162017</v>
      </c>
      <c r="E1096" s="315">
        <f>'School Nutrition Fund'!F32</f>
        <v>0</v>
      </c>
      <c r="F1096" s="63"/>
    </row>
    <row r="1097" spans="1:6" ht="13.5" customHeight="1">
      <c r="A1097" s="129">
        <f t="shared" si="42"/>
      </c>
      <c r="B1097" s="311" t="s">
        <v>839</v>
      </c>
      <c r="C1097" s="312">
        <f t="shared" si="41"/>
        <v>0</v>
      </c>
      <c r="D1097" s="129">
        <v>20162017</v>
      </c>
      <c r="E1097" s="315">
        <f>'School Nutrition Fund'!F35</f>
        <v>0</v>
      </c>
      <c r="F1097" s="63"/>
    </row>
    <row r="1098" spans="1:6" ht="13.5" customHeight="1">
      <c r="A1098" s="129">
        <f t="shared" si="42"/>
      </c>
      <c r="B1098" s="311" t="s">
        <v>838</v>
      </c>
      <c r="C1098" s="312">
        <f t="shared" si="41"/>
        <v>0</v>
      </c>
      <c r="D1098" s="129">
        <v>20162017</v>
      </c>
      <c r="E1098" s="315">
        <f>'School Nutrition Fund'!F41</f>
        <v>0</v>
      </c>
      <c r="F1098" s="63"/>
    </row>
    <row r="1099" spans="1:6" ht="13.5" customHeight="1">
      <c r="A1099" s="129">
        <f t="shared" si="42"/>
      </c>
      <c r="B1099" s="311" t="s">
        <v>837</v>
      </c>
      <c r="C1099" s="312">
        <f t="shared" si="41"/>
        <v>0</v>
      </c>
      <c r="D1099" s="129">
        <v>20162017</v>
      </c>
      <c r="E1099" s="315">
        <f>'School Nutrition Fund'!F42</f>
        <v>0</v>
      </c>
      <c r="F1099" s="63"/>
    </row>
    <row r="1100" spans="1:6" ht="13.5" customHeight="1">
      <c r="A1100" s="129">
        <f t="shared" si="42"/>
      </c>
      <c r="B1100" s="311" t="s">
        <v>836</v>
      </c>
      <c r="C1100" s="312">
        <f t="shared" si="41"/>
        <v>0</v>
      </c>
      <c r="D1100" s="129">
        <v>20162017</v>
      </c>
      <c r="E1100" s="315">
        <f>'School Nutrition Fund'!F43</f>
        <v>0</v>
      </c>
      <c r="F1100" s="63"/>
    </row>
    <row r="1101" spans="1:6" ht="13.5" customHeight="1">
      <c r="A1101" s="129">
        <f t="shared" si="42"/>
      </c>
      <c r="B1101" s="311" t="s">
        <v>835</v>
      </c>
      <c r="C1101" s="312">
        <f t="shared" si="41"/>
        <v>0</v>
      </c>
      <c r="D1101" s="129">
        <v>20162017</v>
      </c>
      <c r="E1101" s="315">
        <f>'School Nutrition Fund'!F44</f>
        <v>0</v>
      </c>
      <c r="F1101" s="63"/>
    </row>
    <row r="1102" spans="1:6" ht="13.5" customHeight="1">
      <c r="A1102" s="129">
        <f t="shared" si="42"/>
      </c>
      <c r="B1102" s="311" t="s">
        <v>834</v>
      </c>
      <c r="C1102" s="312">
        <f t="shared" si="41"/>
        <v>0</v>
      </c>
      <c r="D1102" s="129">
        <v>20162017</v>
      </c>
      <c r="E1102" s="315">
        <f>'School Nutrition Fund'!F45</f>
        <v>0</v>
      </c>
      <c r="F1102" s="63"/>
    </row>
    <row r="1103" spans="1:6" ht="13.5" customHeight="1">
      <c r="A1103" s="129">
        <f t="shared" si="42"/>
      </c>
      <c r="B1103" s="311" t="s">
        <v>833</v>
      </c>
      <c r="C1103" s="312">
        <f t="shared" si="41"/>
        <v>0</v>
      </c>
      <c r="D1103" s="129">
        <v>20162017</v>
      </c>
      <c r="E1103" s="315">
        <f>'School Nutrition Fund'!F46</f>
        <v>0</v>
      </c>
      <c r="F1103" s="63"/>
    </row>
    <row r="1104" spans="1:6" ht="13.5" customHeight="1">
      <c r="A1104" s="129">
        <f t="shared" si="42"/>
      </c>
      <c r="B1104" s="311" t="s">
        <v>832</v>
      </c>
      <c r="C1104" s="312">
        <f t="shared" si="41"/>
        <v>0</v>
      </c>
      <c r="D1104" s="129">
        <v>20162017</v>
      </c>
      <c r="E1104" s="315">
        <f>'School Nutrition Fund'!F47</f>
        <v>0</v>
      </c>
      <c r="F1104" s="63"/>
    </row>
    <row r="1105" spans="1:6" ht="13.5" customHeight="1">
      <c r="A1105" s="129">
        <f t="shared" si="42"/>
      </c>
      <c r="B1105" s="326" t="s">
        <v>831</v>
      </c>
      <c r="C1105" s="312">
        <f t="shared" si="41"/>
        <v>0</v>
      </c>
      <c r="D1105" s="129">
        <v>20162017</v>
      </c>
      <c r="E1105" s="315">
        <f>'School Nutrition Fund'!F48</f>
        <v>0</v>
      </c>
      <c r="F1105" s="63"/>
    </row>
    <row r="1106" spans="1:6" ht="13.5" customHeight="1">
      <c r="A1106" s="129">
        <f t="shared" si="42"/>
      </c>
      <c r="B1106" s="326" t="s">
        <v>1915</v>
      </c>
      <c r="C1106" s="312">
        <f t="shared" si="41"/>
        <v>0</v>
      </c>
      <c r="D1106" s="129">
        <v>20162017</v>
      </c>
      <c r="E1106" s="315">
        <f>'School Nutrition Fund'!F49</f>
        <v>0</v>
      </c>
      <c r="F1106" s="63"/>
    </row>
    <row r="1107" spans="1:6" ht="13.5" customHeight="1">
      <c r="A1107" s="129">
        <f t="shared" si="42"/>
      </c>
      <c r="B1107" s="326" t="s">
        <v>830</v>
      </c>
      <c r="C1107" s="312">
        <f t="shared" si="41"/>
        <v>0</v>
      </c>
      <c r="D1107" s="129">
        <v>20162017</v>
      </c>
      <c r="E1107" s="315">
        <f>'School Nutrition Fund'!F50</f>
        <v>0</v>
      </c>
      <c r="F1107" s="63"/>
    </row>
    <row r="1108" spans="1:6" ht="13.5" customHeight="1">
      <c r="A1108" s="129">
        <f t="shared" si="42"/>
      </c>
      <c r="B1108" s="326" t="s">
        <v>1916</v>
      </c>
      <c r="C1108" s="312">
        <f t="shared" si="41"/>
        <v>0</v>
      </c>
      <c r="D1108" s="129">
        <v>20162017</v>
      </c>
      <c r="E1108" s="315">
        <f>'School Nutrition Fund'!F53</f>
        <v>0</v>
      </c>
      <c r="F1108" s="63"/>
    </row>
    <row r="1109" spans="1:6" ht="13.5" customHeight="1">
      <c r="A1109" s="129">
        <f t="shared" si="42"/>
      </c>
      <c r="B1109" s="326" t="s">
        <v>829</v>
      </c>
      <c r="C1109" s="312">
        <f t="shared" si="41"/>
        <v>0</v>
      </c>
      <c r="D1109" s="129">
        <v>20162017</v>
      </c>
      <c r="E1109" s="315">
        <f>'School Nutrition Fund'!F56</f>
        <v>0</v>
      </c>
      <c r="F1109" s="63"/>
    </row>
    <row r="1110" spans="1:6" ht="13.5" customHeight="1">
      <c r="A1110" s="129">
        <f t="shared" si="42"/>
      </c>
      <c r="B1110" s="326" t="s">
        <v>462</v>
      </c>
      <c r="C1110" s="312">
        <f t="shared" si="41"/>
        <v>0</v>
      </c>
      <c r="D1110" s="129">
        <v>20162017</v>
      </c>
      <c r="E1110" s="315">
        <f>'School Nutrition Fund'!F58</f>
        <v>0</v>
      </c>
      <c r="F1110" s="63"/>
    </row>
    <row r="1111" spans="1:6" ht="13.5" customHeight="1">
      <c r="A1111" s="129">
        <f t="shared" si="42"/>
      </c>
      <c r="B1111" s="311" t="s">
        <v>1751</v>
      </c>
      <c r="C1111" s="312">
        <f t="shared" si="41"/>
        <v>0</v>
      </c>
      <c r="D1111" s="129">
        <v>20162017</v>
      </c>
      <c r="E1111" s="315">
        <f>'School Nutrition Fund'!F61</f>
        <v>0</v>
      </c>
      <c r="F1111" s="63"/>
    </row>
    <row r="1112" spans="1:6" ht="13.5" customHeight="1">
      <c r="A1112" s="129">
        <f t="shared" si="42"/>
      </c>
      <c r="B1112" s="311" t="s">
        <v>1752</v>
      </c>
      <c r="C1112" s="312">
        <f t="shared" si="41"/>
        <v>0</v>
      </c>
      <c r="D1112" s="129">
        <v>20162017</v>
      </c>
      <c r="E1112" s="315">
        <f>'School Nutrition Fund'!F62</f>
        <v>0</v>
      </c>
      <c r="F1112" s="63"/>
    </row>
    <row r="1113" spans="1:6" ht="13.5" customHeight="1">
      <c r="A1113" s="129">
        <f t="shared" si="42"/>
      </c>
      <c r="B1113" s="311" t="s">
        <v>828</v>
      </c>
      <c r="C1113" s="312">
        <f t="shared" si="41"/>
        <v>0</v>
      </c>
      <c r="D1113" s="129">
        <v>20162017</v>
      </c>
      <c r="E1113" s="315">
        <f>'Bond Fund'!F6</f>
        <v>0</v>
      </c>
      <c r="F1113" s="63"/>
    </row>
    <row r="1114" spans="1:6" ht="13.5" customHeight="1">
      <c r="A1114" s="129">
        <f t="shared" si="42"/>
      </c>
      <c r="B1114" s="311" t="s">
        <v>827</v>
      </c>
      <c r="C1114" s="312">
        <f t="shared" si="41"/>
        <v>0</v>
      </c>
      <c r="D1114" s="129">
        <v>20162017</v>
      </c>
      <c r="E1114" s="315">
        <f>'Bond Fund'!F7</f>
        <v>0</v>
      </c>
      <c r="F1114" s="63"/>
    </row>
    <row r="1115" spans="1:6" ht="13.5" customHeight="1">
      <c r="A1115" s="129">
        <f t="shared" si="42"/>
      </c>
      <c r="B1115" s="311" t="s">
        <v>826</v>
      </c>
      <c r="C1115" s="312">
        <f t="shared" si="41"/>
        <v>0</v>
      </c>
      <c r="D1115" s="129">
        <v>20162017</v>
      </c>
      <c r="E1115" s="315">
        <f>'Bond Fund'!F8</f>
        <v>0</v>
      </c>
      <c r="F1115" s="63"/>
    </row>
    <row r="1116" spans="1:6" ht="13.5" customHeight="1">
      <c r="A1116" s="129">
        <f t="shared" si="42"/>
      </c>
      <c r="B1116" s="311" t="s">
        <v>825</v>
      </c>
      <c r="C1116" s="312">
        <f t="shared" si="41"/>
        <v>0</v>
      </c>
      <c r="D1116" s="129">
        <v>20162017</v>
      </c>
      <c r="E1116" s="315">
        <f>'Bond Fund'!F9</f>
        <v>0</v>
      </c>
      <c r="F1116" s="63"/>
    </row>
    <row r="1117" spans="1:6" ht="13.5" customHeight="1">
      <c r="A1117" s="129">
        <f t="shared" si="42"/>
      </c>
      <c r="B1117" s="311" t="s">
        <v>824</v>
      </c>
      <c r="C1117" s="312">
        <f t="shared" si="41"/>
        <v>0</v>
      </c>
      <c r="D1117" s="129">
        <v>20162017</v>
      </c>
      <c r="E1117" s="315">
        <f>'Bond Fund'!F10</f>
        <v>0</v>
      </c>
      <c r="F1117" s="63"/>
    </row>
    <row r="1118" spans="1:6" ht="13.5" customHeight="1">
      <c r="A1118" s="129">
        <f t="shared" si="42"/>
      </c>
      <c r="B1118" s="311" t="s">
        <v>823</v>
      </c>
      <c r="C1118" s="312">
        <f t="shared" si="41"/>
        <v>0</v>
      </c>
      <c r="D1118" s="129">
        <v>20162017</v>
      </c>
      <c r="E1118" s="315">
        <f>'Bond Fund'!F14</f>
        <v>0</v>
      </c>
      <c r="F1118" s="63"/>
    </row>
    <row r="1119" spans="1:6" ht="13.5" customHeight="1">
      <c r="A1119" s="129">
        <f t="shared" si="42"/>
      </c>
      <c r="B1119" s="311" t="s">
        <v>1317</v>
      </c>
      <c r="C1119" s="312">
        <f t="shared" si="41"/>
        <v>0</v>
      </c>
      <c r="D1119" s="129">
        <v>20162017</v>
      </c>
      <c r="E1119" s="315">
        <f>'Bond Fund'!F15</f>
        <v>0</v>
      </c>
      <c r="F1119" s="63"/>
    </row>
    <row r="1120" spans="1:6" ht="13.5" customHeight="1">
      <c r="A1120" s="129">
        <f t="shared" si="42"/>
      </c>
      <c r="B1120" s="311" t="s">
        <v>2588</v>
      </c>
      <c r="C1120" s="312">
        <f t="shared" si="41"/>
        <v>0</v>
      </c>
      <c r="D1120" s="129">
        <v>20162017</v>
      </c>
      <c r="E1120" s="315">
        <f>'Bond Fund'!F16</f>
        <v>0</v>
      </c>
      <c r="F1120" s="63"/>
    </row>
    <row r="1121" spans="1:6" ht="13.5" customHeight="1">
      <c r="A1121" s="129">
        <f t="shared" si="42"/>
      </c>
      <c r="B1121" s="311" t="s">
        <v>1817</v>
      </c>
      <c r="C1121" s="312">
        <f t="shared" si="41"/>
        <v>0</v>
      </c>
      <c r="D1121" s="129">
        <v>20162017</v>
      </c>
      <c r="E1121" s="315">
        <f>'Bond Fund'!F17</f>
        <v>0</v>
      </c>
      <c r="F1121" s="63"/>
    </row>
    <row r="1122" spans="1:6" ht="13.5" customHeight="1">
      <c r="A1122" s="129">
        <f t="shared" si="42"/>
      </c>
      <c r="B1122" s="311" t="s">
        <v>822</v>
      </c>
      <c r="C1122" s="312">
        <f t="shared" si="41"/>
        <v>0</v>
      </c>
      <c r="D1122" s="129">
        <v>20162017</v>
      </c>
      <c r="E1122" s="315">
        <f>'Bond Fund'!F18</f>
        <v>0</v>
      </c>
      <c r="F1122" s="63"/>
    </row>
    <row r="1123" spans="1:6" ht="13.5" customHeight="1">
      <c r="A1123" s="129">
        <f t="shared" si="42"/>
      </c>
      <c r="B1123" s="311" t="s">
        <v>821</v>
      </c>
      <c r="C1123" s="312">
        <f t="shared" si="41"/>
        <v>0</v>
      </c>
      <c r="D1123" s="129">
        <v>20162017</v>
      </c>
      <c r="E1123" s="315">
        <f>'Bond Fund'!F19</f>
        <v>0</v>
      </c>
      <c r="F1123" s="63"/>
    </row>
    <row r="1124" spans="1:6" ht="13.5" customHeight="1">
      <c r="A1124" s="129">
        <f t="shared" si="42"/>
      </c>
      <c r="B1124" s="311" t="s">
        <v>820</v>
      </c>
      <c r="C1124" s="313">
        <f t="shared" si="41"/>
        <v>0</v>
      </c>
      <c r="D1124" s="129">
        <v>20162017</v>
      </c>
      <c r="E1124" s="315">
        <f>'Bond Fund'!F20</f>
        <v>0</v>
      </c>
      <c r="F1124" s="63"/>
    </row>
    <row r="1125" spans="1:6" ht="13.5" customHeight="1">
      <c r="A1125" s="129">
        <f t="shared" si="42"/>
      </c>
      <c r="B1125" s="311" t="s">
        <v>819</v>
      </c>
      <c r="C1125" s="313">
        <f t="shared" si="41"/>
        <v>0</v>
      </c>
      <c r="D1125" s="129">
        <v>20162017</v>
      </c>
      <c r="E1125" s="315">
        <f>'Bond Fund'!F21</f>
        <v>0</v>
      </c>
      <c r="F1125" s="63"/>
    </row>
    <row r="1126" spans="1:6" ht="13.5" customHeight="1">
      <c r="A1126" s="129">
        <f t="shared" si="42"/>
      </c>
      <c r="B1126" s="311" t="s">
        <v>818</v>
      </c>
      <c r="C1126" s="313">
        <f t="shared" si="41"/>
        <v>0</v>
      </c>
      <c r="D1126" s="129">
        <v>20162017</v>
      </c>
      <c r="E1126" s="315">
        <f>'Bond Fund'!F25</f>
        <v>0</v>
      </c>
      <c r="F1126" s="63"/>
    </row>
    <row r="1127" spans="1:6" ht="13.5" customHeight="1">
      <c r="A1127" s="129">
        <f t="shared" si="42"/>
      </c>
      <c r="B1127" s="311" t="s">
        <v>817</v>
      </c>
      <c r="C1127" s="313">
        <f t="shared" si="41"/>
        <v>0</v>
      </c>
      <c r="D1127" s="129">
        <v>20162017</v>
      </c>
      <c r="E1127" s="315">
        <f>'Bond Fund'!F26</f>
        <v>0</v>
      </c>
      <c r="F1127" s="63"/>
    </row>
    <row r="1128" spans="1:6" ht="13.5" customHeight="1">
      <c r="A1128" s="129">
        <f t="shared" si="42"/>
      </c>
      <c r="B1128" s="311" t="s">
        <v>816</v>
      </c>
      <c r="C1128" s="313">
        <f t="shared" si="41"/>
        <v>0</v>
      </c>
      <c r="D1128" s="129">
        <v>20162017</v>
      </c>
      <c r="E1128" s="315">
        <f>'Bond Fund'!F27</f>
        <v>0</v>
      </c>
      <c r="F1128" s="63"/>
    </row>
    <row r="1129" spans="1:6" ht="13.5" customHeight="1">
      <c r="A1129" s="129">
        <f t="shared" si="42"/>
      </c>
      <c r="B1129" s="311" t="s">
        <v>815</v>
      </c>
      <c r="C1129" s="313">
        <f t="shared" si="41"/>
        <v>0</v>
      </c>
      <c r="D1129" s="129">
        <v>20162017</v>
      </c>
      <c r="E1129" s="315">
        <f>'Bond Fund'!F28</f>
        <v>0</v>
      </c>
      <c r="F1129" s="63"/>
    </row>
    <row r="1130" spans="1:6" ht="13.5" customHeight="1">
      <c r="A1130" s="129">
        <f t="shared" si="42"/>
      </c>
      <c r="B1130" s="311" t="s">
        <v>814</v>
      </c>
      <c r="C1130" s="312">
        <f t="shared" si="41"/>
        <v>0</v>
      </c>
      <c r="D1130" s="129">
        <v>20162017</v>
      </c>
      <c r="E1130" s="315">
        <f>'Bond Fund'!F29</f>
        <v>0</v>
      </c>
      <c r="F1130" s="63"/>
    </row>
    <row r="1131" spans="1:6" ht="13.5" customHeight="1">
      <c r="A1131" s="129">
        <f t="shared" si="42"/>
      </c>
      <c r="B1131" s="311" t="s">
        <v>813</v>
      </c>
      <c r="C1131" s="312">
        <f t="shared" si="41"/>
        <v>0</v>
      </c>
      <c r="D1131" s="129">
        <v>20162017</v>
      </c>
      <c r="E1131" s="315">
        <f>'Bond Fund'!F32</f>
        <v>0</v>
      </c>
      <c r="F1131" s="63"/>
    </row>
    <row r="1132" spans="1:6" ht="13.5" customHeight="1">
      <c r="A1132" s="129">
        <f t="shared" si="42"/>
      </c>
      <c r="B1132" s="311" t="s">
        <v>1818</v>
      </c>
      <c r="C1132" s="312">
        <f t="shared" si="41"/>
        <v>0</v>
      </c>
      <c r="D1132" s="129">
        <v>20162017</v>
      </c>
      <c r="E1132" s="315">
        <f>'Bond Fund'!F38</f>
        <v>0</v>
      </c>
      <c r="F1132" s="63"/>
    </row>
    <row r="1133" spans="1:6" ht="13.5" customHeight="1">
      <c r="A1133" s="129">
        <f t="shared" si="42"/>
      </c>
      <c r="B1133" s="311" t="s">
        <v>812</v>
      </c>
      <c r="C1133" s="312">
        <f aca="true" t="shared" si="43" ref="C1133:C1199">IF(ISNUMBER(E1133),E1133,0)</f>
        <v>0</v>
      </c>
      <c r="D1133" s="129">
        <v>20162017</v>
      </c>
      <c r="E1133" s="315">
        <f>'Bond Fund'!F39</f>
        <v>0</v>
      </c>
      <c r="F1133" s="63"/>
    </row>
    <row r="1134" spans="1:6" ht="13.5" customHeight="1">
      <c r="A1134" s="129">
        <f t="shared" si="42"/>
      </c>
      <c r="B1134" s="311" t="s">
        <v>811</v>
      </c>
      <c r="C1134" s="312">
        <f t="shared" si="43"/>
        <v>0</v>
      </c>
      <c r="D1134" s="129">
        <v>20162017</v>
      </c>
      <c r="E1134" s="315">
        <f>'Bond Fund'!F40</f>
        <v>0</v>
      </c>
      <c r="F1134" s="63"/>
    </row>
    <row r="1135" spans="1:6" ht="13.5" customHeight="1">
      <c r="A1135" s="129">
        <f t="shared" si="42"/>
      </c>
      <c r="B1135" s="311" t="s">
        <v>810</v>
      </c>
      <c r="C1135" s="312">
        <f t="shared" si="43"/>
        <v>0</v>
      </c>
      <c r="D1135" s="129">
        <v>20162017</v>
      </c>
      <c r="E1135" s="315">
        <f>'Bond Fund'!F41</f>
        <v>0</v>
      </c>
      <c r="F1135" s="63"/>
    </row>
    <row r="1136" spans="1:6" ht="13.5" customHeight="1">
      <c r="A1136" s="129">
        <f t="shared" si="42"/>
      </c>
      <c r="B1136" s="311" t="s">
        <v>809</v>
      </c>
      <c r="C1136" s="312">
        <f t="shared" si="43"/>
        <v>0</v>
      </c>
      <c r="D1136" s="129">
        <v>20162017</v>
      </c>
      <c r="E1136" s="315">
        <f>'Bond Fund'!F42</f>
        <v>0</v>
      </c>
      <c r="F1136" s="63"/>
    </row>
    <row r="1137" spans="1:6" ht="13.5" customHeight="1">
      <c r="A1137" s="129">
        <f t="shared" si="42"/>
      </c>
      <c r="B1137" s="311" t="s">
        <v>808</v>
      </c>
      <c r="C1137" s="312">
        <f t="shared" si="43"/>
        <v>0</v>
      </c>
      <c r="D1137" s="129">
        <v>20162017</v>
      </c>
      <c r="E1137" s="317">
        <f>'Bond Fund'!F46</f>
        <v>0</v>
      </c>
      <c r="F1137" s="63"/>
    </row>
    <row r="1138" spans="1:6" ht="13.5" customHeight="1">
      <c r="A1138" s="129">
        <f t="shared" si="42"/>
      </c>
      <c r="B1138" s="311" t="s">
        <v>477</v>
      </c>
      <c r="C1138" s="312">
        <f t="shared" si="43"/>
        <v>0</v>
      </c>
      <c r="D1138" s="129">
        <v>20162017</v>
      </c>
      <c r="E1138" s="315">
        <f>'Bond Fund'!F48</f>
        <v>0</v>
      </c>
      <c r="F1138" s="63"/>
    </row>
    <row r="1139" spans="1:6" ht="13.5" customHeight="1">
      <c r="A1139" s="129">
        <f t="shared" si="42"/>
      </c>
      <c r="B1139" s="311" t="s">
        <v>474</v>
      </c>
      <c r="C1139" s="312">
        <f>IF(ISNUMBER(E1139),E1139,0)</f>
        <v>0</v>
      </c>
      <c r="D1139" s="129">
        <v>20162017</v>
      </c>
      <c r="E1139" s="315">
        <f>'Bond Fund'!F51</f>
        <v>0</v>
      </c>
      <c r="F1139" s="63"/>
    </row>
    <row r="1140" spans="1:6" ht="13.5" customHeight="1">
      <c r="A1140" s="129">
        <f t="shared" si="42"/>
      </c>
      <c r="B1140" s="311" t="s">
        <v>1753</v>
      </c>
      <c r="C1140" s="312">
        <f>IF(ISNUMBER(E1140),E1140,0)</f>
        <v>0</v>
      </c>
      <c r="D1140" s="129">
        <v>20162017</v>
      </c>
      <c r="E1140" s="315">
        <f>'Bond Fund'!F54</f>
        <v>0</v>
      </c>
      <c r="F1140" s="63"/>
    </row>
    <row r="1141" spans="1:6" ht="13.5" customHeight="1">
      <c r="A1141" s="129">
        <f t="shared" si="42"/>
      </c>
      <c r="B1141" s="311" t="s">
        <v>807</v>
      </c>
      <c r="C1141" s="312">
        <f>IF(ISNUMBER(E1141),E1141,0)</f>
        <v>0</v>
      </c>
      <c r="D1141" s="129">
        <v>20162017</v>
      </c>
      <c r="E1141" s="315">
        <f>'Bond Fund'!F55</f>
        <v>0</v>
      </c>
      <c r="F1141" s="63"/>
    </row>
    <row r="1142" spans="1:6" ht="13.5" customHeight="1">
      <c r="A1142" s="129">
        <f t="shared" si="42"/>
      </c>
      <c r="B1142" s="311" t="s">
        <v>1754</v>
      </c>
      <c r="C1142" s="312">
        <f t="shared" si="43"/>
        <v>0</v>
      </c>
      <c r="D1142" s="129">
        <v>20162017</v>
      </c>
      <c r="E1142" s="315">
        <f>'Bond Fund'!F56</f>
        <v>0</v>
      </c>
      <c r="F1142" s="63"/>
    </row>
    <row r="1143" spans="1:6" ht="13.5" customHeight="1">
      <c r="A1143" s="129">
        <f t="shared" si="42"/>
      </c>
      <c r="B1143" s="311" t="s">
        <v>806</v>
      </c>
      <c r="C1143" s="312">
        <f t="shared" si="43"/>
        <v>0</v>
      </c>
      <c r="D1143" s="129">
        <v>20162017</v>
      </c>
      <c r="E1143" s="315">
        <f>'Bond Fund'!F57</f>
        <v>0</v>
      </c>
      <c r="F1143" s="63"/>
    </row>
    <row r="1144" spans="1:6" ht="13.5" customHeight="1">
      <c r="A1144" s="129">
        <f t="shared" si="42"/>
      </c>
      <c r="B1144" s="311" t="s">
        <v>805</v>
      </c>
      <c r="C1144" s="312">
        <f t="shared" si="43"/>
        <v>0</v>
      </c>
      <c r="D1144" s="129">
        <v>20162017</v>
      </c>
      <c r="E1144" s="315">
        <f>'Special Building Fund'!F6</f>
        <v>0</v>
      </c>
      <c r="F1144" s="63"/>
    </row>
    <row r="1145" spans="1:6" ht="13.5" customHeight="1">
      <c r="A1145" s="129">
        <f t="shared" si="42"/>
      </c>
      <c r="B1145" s="311" t="s">
        <v>1267</v>
      </c>
      <c r="C1145" s="312">
        <f t="shared" si="43"/>
        <v>0</v>
      </c>
      <c r="D1145" s="129">
        <v>20162017</v>
      </c>
      <c r="E1145" s="315">
        <f>'Special Building Fund'!F7</f>
        <v>0</v>
      </c>
      <c r="F1145" s="63"/>
    </row>
    <row r="1146" spans="1:6" ht="13.5" customHeight="1">
      <c r="A1146" s="129">
        <f t="shared" si="42"/>
      </c>
      <c r="B1146" s="311" t="s">
        <v>804</v>
      </c>
      <c r="C1146" s="312">
        <f t="shared" si="43"/>
        <v>0</v>
      </c>
      <c r="D1146" s="129">
        <v>20162017</v>
      </c>
      <c r="E1146" s="315">
        <f>'Special Building Fund'!F8</f>
        <v>0</v>
      </c>
      <c r="F1146" s="63"/>
    </row>
    <row r="1147" spans="1:6" ht="13.5" customHeight="1">
      <c r="A1147" s="129">
        <f t="shared" si="42"/>
      </c>
      <c r="B1147" s="311" t="s">
        <v>803</v>
      </c>
      <c r="C1147" s="312">
        <f t="shared" si="43"/>
        <v>0</v>
      </c>
      <c r="D1147" s="129">
        <v>20162017</v>
      </c>
      <c r="E1147" s="315">
        <f>'Special Building Fund'!F9</f>
        <v>0</v>
      </c>
      <c r="F1147" s="63"/>
    </row>
    <row r="1148" spans="1:6" ht="13.5" customHeight="1">
      <c r="A1148" s="129">
        <f t="shared" si="42"/>
      </c>
      <c r="B1148" s="311" t="s">
        <v>802</v>
      </c>
      <c r="C1148" s="312">
        <f t="shared" si="43"/>
        <v>0</v>
      </c>
      <c r="D1148" s="129">
        <v>20162017</v>
      </c>
      <c r="E1148" s="315">
        <f>'Special Building Fund'!F10</f>
        <v>0</v>
      </c>
      <c r="F1148" s="63"/>
    </row>
    <row r="1149" spans="1:6" ht="13.5" customHeight="1">
      <c r="A1149" s="129">
        <f t="shared" si="42"/>
      </c>
      <c r="B1149" s="311" t="s">
        <v>801</v>
      </c>
      <c r="C1149" s="312">
        <f t="shared" si="43"/>
        <v>0</v>
      </c>
      <c r="D1149" s="129">
        <v>20162017</v>
      </c>
      <c r="E1149" s="315">
        <f>'Special Building Fund'!F11</f>
        <v>0</v>
      </c>
      <c r="F1149" s="63"/>
    </row>
    <row r="1150" spans="1:6" ht="13.5" customHeight="1">
      <c r="A1150" s="129">
        <f t="shared" si="42"/>
      </c>
      <c r="B1150" s="311" t="s">
        <v>800</v>
      </c>
      <c r="C1150" s="312">
        <f t="shared" si="43"/>
        <v>0</v>
      </c>
      <c r="D1150" s="129">
        <v>20162017</v>
      </c>
      <c r="E1150" s="315">
        <f>'Special Building Fund'!F15</f>
        <v>0</v>
      </c>
      <c r="F1150" s="63"/>
    </row>
    <row r="1151" spans="1:6" ht="13.5" customHeight="1">
      <c r="A1151" s="129">
        <f t="shared" si="42"/>
      </c>
      <c r="B1151" s="311" t="s">
        <v>1319</v>
      </c>
      <c r="C1151" s="312">
        <f>IF(ISNUMBER(E1151),E1151,0)</f>
        <v>0</v>
      </c>
      <c r="D1151" s="129">
        <v>20162017</v>
      </c>
      <c r="E1151" s="315">
        <f>'Special Building Fund'!F16</f>
        <v>0</v>
      </c>
      <c r="F1151" s="63"/>
    </row>
    <row r="1152" spans="1:6" ht="13.5" customHeight="1">
      <c r="A1152" s="129">
        <f t="shared" si="42"/>
      </c>
      <c r="B1152" s="311" t="s">
        <v>2589</v>
      </c>
      <c r="C1152" s="312">
        <f t="shared" si="43"/>
        <v>0</v>
      </c>
      <c r="D1152" s="129">
        <v>20162017</v>
      </c>
      <c r="E1152" s="315">
        <f>'Special Building Fund'!F17</f>
        <v>0</v>
      </c>
      <c r="F1152" s="63"/>
    </row>
    <row r="1153" spans="1:6" ht="13.5" customHeight="1">
      <c r="A1153" s="129">
        <f t="shared" si="42"/>
      </c>
      <c r="B1153" s="311" t="s">
        <v>1819</v>
      </c>
      <c r="C1153" s="312">
        <f t="shared" si="43"/>
        <v>0</v>
      </c>
      <c r="D1153" s="129">
        <v>20162017</v>
      </c>
      <c r="E1153" s="315">
        <f>'Special Building Fund'!F18</f>
        <v>0</v>
      </c>
      <c r="F1153" s="63"/>
    </row>
    <row r="1154" spans="1:6" ht="13.5" customHeight="1">
      <c r="A1154" s="129">
        <f t="shared" si="42"/>
      </c>
      <c r="B1154" s="311" t="s">
        <v>799</v>
      </c>
      <c r="C1154" s="312">
        <f t="shared" si="43"/>
        <v>0</v>
      </c>
      <c r="D1154" s="129">
        <v>20162017</v>
      </c>
      <c r="E1154" s="315">
        <f>'Special Building Fund'!F19</f>
        <v>0</v>
      </c>
      <c r="F1154" s="63"/>
    </row>
    <row r="1155" spans="1:6" ht="13.5" customHeight="1">
      <c r="A1155" s="129">
        <f t="shared" si="42"/>
      </c>
      <c r="B1155" s="311" t="s">
        <v>798</v>
      </c>
      <c r="C1155" s="312">
        <f t="shared" si="43"/>
        <v>0</v>
      </c>
      <c r="D1155" s="129">
        <v>20162017</v>
      </c>
      <c r="E1155" s="315">
        <f>'Special Building Fund'!F20</f>
        <v>0</v>
      </c>
      <c r="F1155" s="63"/>
    </row>
    <row r="1156" spans="1:6" ht="13.5" customHeight="1">
      <c r="A1156" s="129">
        <f t="shared" si="42"/>
      </c>
      <c r="B1156" s="311" t="s">
        <v>797</v>
      </c>
      <c r="C1156" s="312">
        <f t="shared" si="43"/>
        <v>0</v>
      </c>
      <c r="D1156" s="129">
        <v>20162017</v>
      </c>
      <c r="E1156" s="315">
        <f>'Special Building Fund'!F21</f>
        <v>0</v>
      </c>
      <c r="F1156" s="63"/>
    </row>
    <row r="1157" spans="1:6" ht="13.5" customHeight="1">
      <c r="A1157" s="129">
        <f t="shared" si="42"/>
      </c>
      <c r="B1157" s="311" t="s">
        <v>796</v>
      </c>
      <c r="C1157" s="312">
        <f t="shared" si="43"/>
        <v>0</v>
      </c>
      <c r="D1157" s="129">
        <v>20162017</v>
      </c>
      <c r="E1157" s="315">
        <f>'Special Building Fund'!F22</f>
        <v>0</v>
      </c>
      <c r="F1157" s="63"/>
    </row>
    <row r="1158" spans="1:6" ht="13.5" customHeight="1">
      <c r="A1158" s="129">
        <f t="shared" si="42"/>
      </c>
      <c r="B1158" s="311" t="s">
        <v>795</v>
      </c>
      <c r="C1158" s="312">
        <f t="shared" si="43"/>
        <v>0</v>
      </c>
      <c r="D1158" s="129">
        <v>20162017</v>
      </c>
      <c r="E1158" s="315">
        <f>'Special Building Fund'!F23</f>
        <v>0</v>
      </c>
      <c r="F1158" s="63"/>
    </row>
    <row r="1159" spans="1:6" ht="13.5" customHeight="1">
      <c r="A1159" s="129">
        <f t="shared" si="42"/>
      </c>
      <c r="B1159" s="311" t="s">
        <v>794</v>
      </c>
      <c r="C1159" s="312">
        <f t="shared" si="43"/>
        <v>0</v>
      </c>
      <c r="D1159" s="129">
        <v>20162017</v>
      </c>
      <c r="E1159" s="315">
        <f>'Special Building Fund'!F27</f>
        <v>0</v>
      </c>
      <c r="F1159" s="63"/>
    </row>
    <row r="1160" spans="1:6" ht="13.5" customHeight="1">
      <c r="A1160" s="129">
        <f aca="true" t="shared" si="44" ref="A1160:A1223">IF($G$1=0,"",$G$1)</f>
      </c>
      <c r="B1160" s="311" t="s">
        <v>1268</v>
      </c>
      <c r="C1160" s="312">
        <f t="shared" si="43"/>
        <v>0</v>
      </c>
      <c r="D1160" s="129">
        <v>20162017</v>
      </c>
      <c r="E1160" s="315">
        <f>'Special Building Fund'!F28</f>
        <v>0</v>
      </c>
      <c r="F1160" s="63"/>
    </row>
    <row r="1161" spans="1:6" ht="13.5" customHeight="1">
      <c r="A1161" s="129">
        <f t="shared" si="44"/>
      </c>
      <c r="B1161" s="311" t="s">
        <v>793</v>
      </c>
      <c r="C1161" s="312">
        <f t="shared" si="43"/>
        <v>0</v>
      </c>
      <c r="D1161" s="129">
        <v>20162017</v>
      </c>
      <c r="E1161" s="315">
        <f>'Special Building Fund'!F29</f>
        <v>0</v>
      </c>
      <c r="F1161" s="63"/>
    </row>
    <row r="1162" spans="1:6" ht="13.5" customHeight="1">
      <c r="A1162" s="129">
        <f t="shared" si="44"/>
      </c>
      <c r="B1162" s="311" t="s">
        <v>792</v>
      </c>
      <c r="C1162" s="312">
        <f t="shared" si="43"/>
        <v>0</v>
      </c>
      <c r="D1162" s="129">
        <v>20162017</v>
      </c>
      <c r="E1162" s="315">
        <f>'Special Building Fund'!F30</f>
        <v>0</v>
      </c>
      <c r="F1162" s="63"/>
    </row>
    <row r="1163" spans="1:6" ht="13.5" customHeight="1">
      <c r="A1163" s="129">
        <f t="shared" si="44"/>
      </c>
      <c r="B1163" s="311" t="s">
        <v>791</v>
      </c>
      <c r="C1163" s="312">
        <f t="shared" si="43"/>
        <v>0</v>
      </c>
      <c r="D1163" s="129">
        <v>20162017</v>
      </c>
      <c r="E1163" s="315">
        <f>'Special Building Fund'!F31</f>
        <v>0</v>
      </c>
      <c r="F1163" s="63"/>
    </row>
    <row r="1164" spans="1:6" ht="13.5" customHeight="1">
      <c r="A1164" s="129">
        <f t="shared" si="44"/>
      </c>
      <c r="B1164" s="311" t="s">
        <v>790</v>
      </c>
      <c r="C1164" s="312">
        <f t="shared" si="43"/>
        <v>0</v>
      </c>
      <c r="D1164" s="129">
        <v>20162017</v>
      </c>
      <c r="E1164" s="315">
        <f>'Special Building Fund'!F35</f>
        <v>0</v>
      </c>
      <c r="F1164" s="63"/>
    </row>
    <row r="1165" spans="1:6" ht="13.5" customHeight="1">
      <c r="A1165" s="129">
        <f t="shared" si="44"/>
      </c>
      <c r="B1165" s="311" t="s">
        <v>789</v>
      </c>
      <c r="C1165" s="312">
        <f t="shared" si="43"/>
        <v>0</v>
      </c>
      <c r="D1165" s="129">
        <v>20162017</v>
      </c>
      <c r="E1165" s="315">
        <f>'Special Building Fund'!F36</f>
        <v>0</v>
      </c>
      <c r="F1165" s="63"/>
    </row>
    <row r="1166" spans="1:6" ht="13.5" customHeight="1">
      <c r="A1166" s="129">
        <f t="shared" si="44"/>
      </c>
      <c r="B1166" s="311" t="s">
        <v>788</v>
      </c>
      <c r="C1166" s="312">
        <f t="shared" si="43"/>
        <v>0</v>
      </c>
      <c r="D1166" s="129">
        <v>20162017</v>
      </c>
      <c r="E1166" s="315">
        <f>'Special Building Fund'!F37</f>
        <v>0</v>
      </c>
      <c r="F1166" s="63"/>
    </row>
    <row r="1167" spans="1:6" ht="13.5" customHeight="1">
      <c r="A1167" s="129">
        <f t="shared" si="44"/>
      </c>
      <c r="B1167" s="326" t="s">
        <v>787</v>
      </c>
      <c r="C1167" s="312">
        <f t="shared" si="43"/>
        <v>0</v>
      </c>
      <c r="D1167" s="129">
        <v>20162017</v>
      </c>
      <c r="E1167" s="315">
        <f>'Special Building Fund'!F38</f>
        <v>0</v>
      </c>
      <c r="F1167" s="63"/>
    </row>
    <row r="1168" spans="1:6" ht="13.5" customHeight="1">
      <c r="A1168" s="129">
        <f t="shared" si="44"/>
      </c>
      <c r="B1168" s="311" t="s">
        <v>786</v>
      </c>
      <c r="C1168" s="312">
        <f t="shared" si="43"/>
        <v>0</v>
      </c>
      <c r="D1168" s="129">
        <v>20162017</v>
      </c>
      <c r="E1168" s="315">
        <f>'Special Building Fund'!F39</f>
        <v>0</v>
      </c>
      <c r="F1168" s="63"/>
    </row>
    <row r="1169" spans="1:6" ht="13.5" customHeight="1">
      <c r="A1169" s="129">
        <f t="shared" si="44"/>
      </c>
      <c r="B1169" s="311" t="s">
        <v>785</v>
      </c>
      <c r="C1169" s="312">
        <f t="shared" si="43"/>
        <v>0</v>
      </c>
      <c r="D1169" s="129">
        <v>20162017</v>
      </c>
      <c r="E1169" s="315">
        <f>'Special Building Fund'!F40</f>
        <v>0</v>
      </c>
      <c r="F1169" s="63"/>
    </row>
    <row r="1170" spans="1:6" ht="13.5" customHeight="1">
      <c r="A1170" s="129">
        <f t="shared" si="44"/>
      </c>
      <c r="B1170" s="311" t="s">
        <v>784</v>
      </c>
      <c r="C1170" s="312">
        <f t="shared" si="43"/>
        <v>0</v>
      </c>
      <c r="D1170" s="129">
        <v>20162017</v>
      </c>
      <c r="E1170" s="315">
        <f>'Special Building Fund'!F43</f>
        <v>0</v>
      </c>
      <c r="F1170" s="63"/>
    </row>
    <row r="1171" spans="1:6" ht="13.5" customHeight="1">
      <c r="A1171" s="129">
        <f t="shared" si="44"/>
      </c>
      <c r="B1171" s="311" t="s">
        <v>783</v>
      </c>
      <c r="C1171" s="312">
        <f>IF(ISNUMBER(E1171),E1171,0)</f>
        <v>0</v>
      </c>
      <c r="D1171" s="129">
        <v>20162017</v>
      </c>
      <c r="E1171" s="315">
        <f>'Special Building Fund'!F49</f>
        <v>0</v>
      </c>
      <c r="F1171" s="63"/>
    </row>
    <row r="1172" spans="1:6" ht="13.5" customHeight="1">
      <c r="A1172" s="129">
        <f t="shared" si="44"/>
      </c>
      <c r="B1172" s="311" t="s">
        <v>782</v>
      </c>
      <c r="C1172" s="312">
        <f>IF(ISNUMBER(E1172),E1172,0)</f>
        <v>0</v>
      </c>
      <c r="D1172" s="129">
        <v>20162017</v>
      </c>
      <c r="E1172" s="315">
        <f>'Special Building Fund'!F50</f>
        <v>0</v>
      </c>
      <c r="F1172" s="63"/>
    </row>
    <row r="1173" spans="1:6" ht="13.5" customHeight="1">
      <c r="A1173" s="129">
        <f t="shared" si="44"/>
      </c>
      <c r="B1173" s="311" t="s">
        <v>781</v>
      </c>
      <c r="C1173" s="312">
        <f t="shared" si="43"/>
        <v>0</v>
      </c>
      <c r="D1173" s="129">
        <v>20162017</v>
      </c>
      <c r="E1173" s="315">
        <f>'Special Building Fund'!F51</f>
        <v>0</v>
      </c>
      <c r="F1173" s="63"/>
    </row>
    <row r="1174" spans="1:6" ht="13.5" customHeight="1">
      <c r="A1174" s="129">
        <f t="shared" si="44"/>
      </c>
      <c r="B1174" s="311" t="s">
        <v>780</v>
      </c>
      <c r="C1174" s="312">
        <f t="shared" si="43"/>
        <v>0</v>
      </c>
      <c r="D1174" s="129">
        <v>20162017</v>
      </c>
      <c r="E1174" s="315">
        <f>'Special Building Fund'!F52</f>
        <v>0</v>
      </c>
      <c r="F1174" s="63"/>
    </row>
    <row r="1175" spans="1:6" ht="13.5" customHeight="1">
      <c r="A1175" s="129">
        <f t="shared" si="44"/>
      </c>
      <c r="B1175" s="311" t="s">
        <v>779</v>
      </c>
      <c r="C1175" s="312">
        <f t="shared" si="43"/>
        <v>0</v>
      </c>
      <c r="D1175" s="129">
        <v>20162017</v>
      </c>
      <c r="E1175" s="315">
        <f>'Special Building Fund'!F53</f>
        <v>0</v>
      </c>
      <c r="F1175" s="63"/>
    </row>
    <row r="1176" spans="1:6" ht="13.5" customHeight="1">
      <c r="A1176" s="129">
        <f t="shared" si="44"/>
      </c>
      <c r="B1176" s="311" t="s">
        <v>778</v>
      </c>
      <c r="C1176" s="312">
        <f t="shared" si="43"/>
        <v>0</v>
      </c>
      <c r="D1176" s="129">
        <v>20162017</v>
      </c>
      <c r="E1176" s="315">
        <f>'Special Building Fund'!F54</f>
        <v>0</v>
      </c>
      <c r="F1176" s="63"/>
    </row>
    <row r="1177" spans="1:6" ht="13.5" customHeight="1">
      <c r="A1177" s="129">
        <f t="shared" si="44"/>
      </c>
      <c r="B1177" s="311" t="s">
        <v>777</v>
      </c>
      <c r="C1177" s="312">
        <f t="shared" si="43"/>
        <v>0</v>
      </c>
      <c r="D1177" s="129">
        <v>20162017</v>
      </c>
      <c r="E1177" s="315">
        <f>'Special Building Fund'!F58</f>
        <v>0</v>
      </c>
      <c r="F1177" s="63"/>
    </row>
    <row r="1178" spans="1:6" ht="13.5" customHeight="1">
      <c r="A1178" s="129">
        <f t="shared" si="44"/>
      </c>
      <c r="B1178" s="311" t="s">
        <v>776</v>
      </c>
      <c r="C1178" s="312">
        <f t="shared" si="43"/>
        <v>0</v>
      </c>
      <c r="D1178" s="129">
        <v>20162017</v>
      </c>
      <c r="E1178" s="315">
        <f>'Special Building Fund'!F59</f>
        <v>0</v>
      </c>
      <c r="F1178" s="63"/>
    </row>
    <row r="1179" spans="1:6" ht="13.5" customHeight="1">
      <c r="A1179" s="129">
        <f t="shared" si="44"/>
      </c>
      <c r="B1179" s="311" t="s">
        <v>775</v>
      </c>
      <c r="C1179" s="312">
        <f t="shared" si="43"/>
        <v>0</v>
      </c>
      <c r="D1179" s="129">
        <v>20162017</v>
      </c>
      <c r="E1179" s="315">
        <f>'Special Building Fund'!F60</f>
        <v>0</v>
      </c>
      <c r="F1179" s="63"/>
    </row>
    <row r="1180" spans="1:6" ht="13.5" customHeight="1">
      <c r="A1180" s="129">
        <f t="shared" si="44"/>
      </c>
      <c r="B1180" s="311" t="s">
        <v>774</v>
      </c>
      <c r="C1180" s="312">
        <f t="shared" si="43"/>
        <v>0</v>
      </c>
      <c r="D1180" s="129">
        <v>20162017</v>
      </c>
      <c r="E1180" s="315">
        <f>'Special Building Fund'!F61</f>
        <v>0</v>
      </c>
      <c r="F1180" s="63"/>
    </row>
    <row r="1181" spans="1:6" ht="13.5" customHeight="1">
      <c r="A1181" s="129">
        <f t="shared" si="44"/>
      </c>
      <c r="B1181" s="311" t="s">
        <v>773</v>
      </c>
      <c r="C1181" s="312">
        <f t="shared" si="43"/>
        <v>0</v>
      </c>
      <c r="D1181" s="129">
        <v>20162017</v>
      </c>
      <c r="E1181" s="315">
        <f>'Special Building Fund'!F62</f>
        <v>0</v>
      </c>
      <c r="F1181" s="63"/>
    </row>
    <row r="1182" spans="1:6" ht="13.5" customHeight="1">
      <c r="A1182" s="129">
        <f t="shared" si="44"/>
      </c>
      <c r="B1182" s="311" t="s">
        <v>772</v>
      </c>
      <c r="C1182" s="312">
        <f t="shared" si="43"/>
        <v>0</v>
      </c>
      <c r="D1182" s="129">
        <v>20162017</v>
      </c>
      <c r="E1182" s="315">
        <f>'Special Building Fund'!F63</f>
        <v>0</v>
      </c>
      <c r="F1182" s="63"/>
    </row>
    <row r="1183" spans="1:6" ht="13.5" customHeight="1">
      <c r="A1183" s="129">
        <f t="shared" si="44"/>
      </c>
      <c r="B1183" s="311" t="s">
        <v>771</v>
      </c>
      <c r="C1183" s="312">
        <f t="shared" si="43"/>
        <v>0</v>
      </c>
      <c r="D1183" s="129">
        <v>20162017</v>
      </c>
      <c r="E1183" s="315">
        <f>'Special Building Fund'!F67</f>
        <v>0</v>
      </c>
      <c r="F1183" s="63"/>
    </row>
    <row r="1184" spans="1:6" ht="13.5" customHeight="1">
      <c r="A1184" s="129">
        <f t="shared" si="44"/>
      </c>
      <c r="B1184" s="311" t="s">
        <v>770</v>
      </c>
      <c r="C1184" s="312">
        <f t="shared" si="43"/>
        <v>0</v>
      </c>
      <c r="D1184" s="129">
        <v>20162017</v>
      </c>
      <c r="E1184" s="315">
        <f>'Special Building Fund'!F68</f>
        <v>0</v>
      </c>
      <c r="F1184" s="63"/>
    </row>
    <row r="1185" spans="1:6" ht="13.5" customHeight="1">
      <c r="A1185" s="129">
        <f t="shared" si="44"/>
      </c>
      <c r="B1185" s="311" t="s">
        <v>769</v>
      </c>
      <c r="C1185" s="312">
        <f t="shared" si="43"/>
        <v>0</v>
      </c>
      <c r="D1185" s="129">
        <v>20162017</v>
      </c>
      <c r="E1185" s="315">
        <f>'Special Building Fund'!F69</f>
        <v>0</v>
      </c>
      <c r="F1185" s="63"/>
    </row>
    <row r="1186" spans="1:6" ht="13.5" customHeight="1">
      <c r="A1186" s="129">
        <f t="shared" si="44"/>
      </c>
      <c r="B1186" s="311" t="s">
        <v>768</v>
      </c>
      <c r="C1186" s="313">
        <f t="shared" si="43"/>
        <v>0</v>
      </c>
      <c r="D1186" s="129">
        <v>20162017</v>
      </c>
      <c r="E1186" s="315">
        <f>'Special Building Fund'!F70</f>
        <v>0</v>
      </c>
      <c r="F1186" s="63"/>
    </row>
    <row r="1187" spans="1:6" ht="13.5" customHeight="1">
      <c r="A1187" s="129">
        <f t="shared" si="44"/>
      </c>
      <c r="B1187" s="311" t="s">
        <v>767</v>
      </c>
      <c r="C1187" s="312">
        <f t="shared" si="43"/>
        <v>0</v>
      </c>
      <c r="D1187" s="129">
        <v>20162017</v>
      </c>
      <c r="E1187" s="315">
        <f>'Special Building Fund'!F71</f>
        <v>0</v>
      </c>
      <c r="F1187" s="63"/>
    </row>
    <row r="1188" spans="1:6" ht="13.5" customHeight="1">
      <c r="A1188" s="129">
        <f t="shared" si="44"/>
      </c>
      <c r="B1188" s="311" t="s">
        <v>766</v>
      </c>
      <c r="C1188" s="312">
        <f t="shared" si="43"/>
        <v>0</v>
      </c>
      <c r="D1188" s="129">
        <v>20162017</v>
      </c>
      <c r="E1188" s="315">
        <f>'Special Building Fund'!F72</f>
        <v>0</v>
      </c>
      <c r="F1188" s="63"/>
    </row>
    <row r="1189" spans="1:6" ht="13.5" customHeight="1">
      <c r="A1189" s="129">
        <f t="shared" si="44"/>
      </c>
      <c r="B1189" s="311" t="s">
        <v>1820</v>
      </c>
      <c r="C1189" s="312">
        <f t="shared" si="43"/>
        <v>0</v>
      </c>
      <c r="D1189" s="129">
        <v>20162017</v>
      </c>
      <c r="E1189" s="315">
        <f>'Special Building Fund'!F76</f>
        <v>0</v>
      </c>
      <c r="F1189" s="63"/>
    </row>
    <row r="1190" spans="1:6" ht="13.5" customHeight="1">
      <c r="A1190" s="129">
        <f t="shared" si="44"/>
      </c>
      <c r="B1190" s="311" t="s">
        <v>765</v>
      </c>
      <c r="C1190" s="312">
        <f t="shared" si="43"/>
        <v>0</v>
      </c>
      <c r="D1190" s="129">
        <v>20162017</v>
      </c>
      <c r="E1190" s="315">
        <f>'Special Building Fund'!F77</f>
        <v>0</v>
      </c>
      <c r="F1190" s="63"/>
    </row>
    <row r="1191" spans="1:6" ht="13.5" customHeight="1">
      <c r="A1191" s="129">
        <f t="shared" si="44"/>
      </c>
      <c r="B1191" s="311" t="s">
        <v>764</v>
      </c>
      <c r="C1191" s="312">
        <f t="shared" si="43"/>
        <v>0</v>
      </c>
      <c r="D1191" s="129">
        <v>20162017</v>
      </c>
      <c r="E1191" s="315">
        <f>'Special Building Fund'!F78</f>
        <v>0</v>
      </c>
      <c r="F1191" s="63"/>
    </row>
    <row r="1192" spans="1:6" ht="13.5" customHeight="1">
      <c r="A1192" s="129">
        <f t="shared" si="44"/>
      </c>
      <c r="B1192" s="311" t="s">
        <v>763</v>
      </c>
      <c r="C1192" s="312">
        <f t="shared" si="43"/>
        <v>0</v>
      </c>
      <c r="D1192" s="129">
        <v>20162017</v>
      </c>
      <c r="E1192" s="315">
        <f>'Special Building Fund'!F79</f>
        <v>0</v>
      </c>
      <c r="F1192" s="63"/>
    </row>
    <row r="1193" spans="1:6" ht="13.5" customHeight="1">
      <c r="A1193" s="129">
        <f t="shared" si="44"/>
      </c>
      <c r="B1193" s="311" t="s">
        <v>762</v>
      </c>
      <c r="C1193" s="312">
        <f t="shared" si="43"/>
        <v>0</v>
      </c>
      <c r="D1193" s="129">
        <v>20162017</v>
      </c>
      <c r="E1193" s="315">
        <f>'Special Building Fund'!F83</f>
        <v>0</v>
      </c>
      <c r="F1193" s="63"/>
    </row>
    <row r="1194" spans="1:6" ht="13.5" customHeight="1">
      <c r="A1194" s="129">
        <f t="shared" si="44"/>
      </c>
      <c r="B1194" s="311" t="s">
        <v>487</v>
      </c>
      <c r="C1194" s="312">
        <f t="shared" si="43"/>
        <v>0</v>
      </c>
      <c r="D1194" s="129">
        <v>20162017</v>
      </c>
      <c r="E1194" s="315">
        <f>'Special Building Fund'!F85</f>
        <v>0</v>
      </c>
      <c r="F1194" s="63"/>
    </row>
    <row r="1195" spans="1:6" ht="13.5" customHeight="1">
      <c r="A1195" s="129">
        <f t="shared" si="44"/>
      </c>
      <c r="B1195" s="311" t="s">
        <v>1755</v>
      </c>
      <c r="C1195" s="312">
        <f t="shared" si="43"/>
        <v>0</v>
      </c>
      <c r="D1195" s="129">
        <v>20162017</v>
      </c>
      <c r="E1195" s="315">
        <f>'Special Building Fund'!F89</f>
        <v>0</v>
      </c>
      <c r="F1195" s="63"/>
    </row>
    <row r="1196" spans="1:6" ht="13.5" customHeight="1">
      <c r="A1196" s="129">
        <f t="shared" si="44"/>
      </c>
      <c r="B1196" s="311" t="s">
        <v>761</v>
      </c>
      <c r="C1196" s="312">
        <f t="shared" si="43"/>
        <v>0</v>
      </c>
      <c r="D1196" s="129">
        <v>20162017</v>
      </c>
      <c r="E1196" s="315">
        <f>'Special Building Fund'!F90</f>
        <v>0</v>
      </c>
      <c r="F1196" s="63"/>
    </row>
    <row r="1197" spans="1:6" ht="13.5" customHeight="1">
      <c r="A1197" s="129">
        <f t="shared" si="44"/>
      </c>
      <c r="B1197" s="311" t="s">
        <v>1756</v>
      </c>
      <c r="C1197" s="312">
        <f t="shared" si="43"/>
        <v>0</v>
      </c>
      <c r="D1197" s="129">
        <v>20162017</v>
      </c>
      <c r="E1197" s="315">
        <f>'Special Building Fund'!F91</f>
        <v>0</v>
      </c>
      <c r="F1197" s="63"/>
    </row>
    <row r="1198" spans="1:6" ht="13.5" customHeight="1">
      <c r="A1198" s="129">
        <f t="shared" si="44"/>
      </c>
      <c r="B1198" s="311" t="s">
        <v>760</v>
      </c>
      <c r="C1198" s="312">
        <f t="shared" si="43"/>
        <v>0</v>
      </c>
      <c r="D1198" s="129">
        <v>20162017</v>
      </c>
      <c r="E1198" s="315">
        <f>'Special Building Fund'!F92</f>
        <v>0</v>
      </c>
      <c r="F1198" s="63"/>
    </row>
    <row r="1199" spans="1:6" ht="13.5" customHeight="1">
      <c r="A1199" s="129">
        <f t="shared" si="44"/>
      </c>
      <c r="B1199" s="311" t="s">
        <v>759</v>
      </c>
      <c r="C1199" s="312">
        <f t="shared" si="43"/>
        <v>0</v>
      </c>
      <c r="D1199" s="129">
        <v>20162017</v>
      </c>
      <c r="E1199" s="315">
        <f>'Qualified Capital Purpose Fund'!F6</f>
        <v>0</v>
      </c>
      <c r="F1199" s="63"/>
    </row>
    <row r="1200" spans="1:6" ht="13.5" customHeight="1">
      <c r="A1200" s="129">
        <f t="shared" si="44"/>
      </c>
      <c r="B1200" s="311" t="s">
        <v>758</v>
      </c>
      <c r="C1200" s="312">
        <f aca="true" t="shared" si="45" ref="C1200:C1263">IF(ISNUMBER(E1200),E1200,0)</f>
        <v>0</v>
      </c>
      <c r="D1200" s="129">
        <v>20162017</v>
      </c>
      <c r="E1200" s="315">
        <f>'Qualified Capital Purpose Fund'!F7</f>
        <v>0</v>
      </c>
      <c r="F1200" s="63"/>
    </row>
    <row r="1201" spans="1:6" ht="13.5" customHeight="1">
      <c r="A1201" s="129">
        <f t="shared" si="44"/>
      </c>
      <c r="B1201" s="311" t="s">
        <v>757</v>
      </c>
      <c r="C1201" s="312">
        <f t="shared" si="45"/>
        <v>0</v>
      </c>
      <c r="D1201" s="129">
        <v>20162017</v>
      </c>
      <c r="E1201" s="315">
        <f>'Qualified Capital Purpose Fund'!F8</f>
        <v>0</v>
      </c>
      <c r="F1201" s="63"/>
    </row>
    <row r="1202" spans="1:6" ht="13.5" customHeight="1">
      <c r="A1202" s="129">
        <f t="shared" si="44"/>
      </c>
      <c r="B1202" s="311" t="s">
        <v>756</v>
      </c>
      <c r="C1202" s="312">
        <f t="shared" si="45"/>
        <v>0</v>
      </c>
      <c r="D1202" s="129">
        <v>20162017</v>
      </c>
      <c r="E1202" s="315">
        <f>'Qualified Capital Purpose Fund'!F9</f>
        <v>0</v>
      </c>
      <c r="F1202" s="63"/>
    </row>
    <row r="1203" spans="1:6" ht="13.5" customHeight="1">
      <c r="A1203" s="129">
        <f t="shared" si="44"/>
      </c>
      <c r="B1203" s="311" t="s">
        <v>755</v>
      </c>
      <c r="C1203" s="312">
        <f t="shared" si="45"/>
        <v>0</v>
      </c>
      <c r="D1203" s="129">
        <v>20162017</v>
      </c>
      <c r="E1203" s="315">
        <f>'Qualified Capital Purpose Fund'!F10</f>
        <v>0</v>
      </c>
      <c r="F1203" s="63"/>
    </row>
    <row r="1204" spans="1:6" ht="13.5" customHeight="1">
      <c r="A1204" s="129">
        <f t="shared" si="44"/>
      </c>
      <c r="B1204" s="311" t="s">
        <v>754</v>
      </c>
      <c r="C1204" s="312">
        <f t="shared" si="45"/>
        <v>0</v>
      </c>
      <c r="D1204" s="129">
        <v>20162017</v>
      </c>
      <c r="E1204" s="315">
        <f>'Qualified Capital Purpose Fund'!F14</f>
        <v>0</v>
      </c>
      <c r="F1204" s="63"/>
    </row>
    <row r="1205" spans="1:6" ht="13.5" customHeight="1">
      <c r="A1205" s="129">
        <f t="shared" si="44"/>
      </c>
      <c r="B1205" s="311" t="s">
        <v>1318</v>
      </c>
      <c r="C1205" s="312">
        <f t="shared" si="45"/>
        <v>0</v>
      </c>
      <c r="D1205" s="129">
        <v>20162017</v>
      </c>
      <c r="E1205" s="315">
        <f>'Qualified Capital Purpose Fund'!F15</f>
        <v>0</v>
      </c>
      <c r="F1205" s="63"/>
    </row>
    <row r="1206" spans="1:6" ht="13.5" customHeight="1">
      <c r="A1206" s="129">
        <f t="shared" si="44"/>
      </c>
      <c r="B1206" s="311" t="s">
        <v>2590</v>
      </c>
      <c r="C1206" s="312">
        <f t="shared" si="45"/>
        <v>0</v>
      </c>
      <c r="D1206" s="129">
        <v>20162017</v>
      </c>
      <c r="E1206" s="315">
        <f>'Qualified Capital Purpose Fund'!F16</f>
        <v>0</v>
      </c>
      <c r="F1206" s="63"/>
    </row>
    <row r="1207" spans="1:6" ht="13.5" customHeight="1">
      <c r="A1207" s="129">
        <f t="shared" si="44"/>
      </c>
      <c r="B1207" s="311" t="s">
        <v>1821</v>
      </c>
      <c r="C1207" s="312">
        <f t="shared" si="45"/>
        <v>0</v>
      </c>
      <c r="D1207" s="129">
        <v>20162017</v>
      </c>
      <c r="E1207" s="315">
        <f>'Qualified Capital Purpose Fund'!F17</f>
        <v>0</v>
      </c>
      <c r="F1207" s="63"/>
    </row>
    <row r="1208" spans="1:6" ht="13.5" customHeight="1">
      <c r="A1208" s="129">
        <f t="shared" si="44"/>
      </c>
      <c r="B1208" s="311" t="s">
        <v>753</v>
      </c>
      <c r="C1208" s="312">
        <f>IF(ISNUMBER(E1208),E1208,0)</f>
        <v>0</v>
      </c>
      <c r="D1208" s="129">
        <v>20162017</v>
      </c>
      <c r="E1208" s="315">
        <f>'Qualified Capital Purpose Fund'!F18</f>
        <v>0</v>
      </c>
      <c r="F1208" s="63"/>
    </row>
    <row r="1209" spans="1:6" ht="13.5" customHeight="1">
      <c r="A1209" s="129">
        <f t="shared" si="44"/>
      </c>
      <c r="B1209" s="311" t="s">
        <v>752</v>
      </c>
      <c r="C1209" s="312">
        <f t="shared" si="45"/>
        <v>0</v>
      </c>
      <c r="D1209" s="129">
        <v>20162017</v>
      </c>
      <c r="E1209" s="315">
        <f>'Qualified Capital Purpose Fund'!F19</f>
        <v>0</v>
      </c>
      <c r="F1209" s="63"/>
    </row>
    <row r="1210" spans="1:6" ht="13.5" customHeight="1">
      <c r="A1210" s="129">
        <f t="shared" si="44"/>
      </c>
      <c r="B1210" s="311" t="s">
        <v>751</v>
      </c>
      <c r="C1210" s="312">
        <f t="shared" si="45"/>
        <v>0</v>
      </c>
      <c r="D1210" s="129">
        <v>20162017</v>
      </c>
      <c r="E1210" s="315">
        <f>'Qualified Capital Purpose Fund'!F20</f>
        <v>0</v>
      </c>
      <c r="F1210" s="63"/>
    </row>
    <row r="1211" spans="1:6" ht="13.5" customHeight="1">
      <c r="A1211" s="129">
        <f t="shared" si="44"/>
      </c>
      <c r="B1211" s="311" t="s">
        <v>750</v>
      </c>
      <c r="C1211" s="312">
        <f t="shared" si="45"/>
        <v>0</v>
      </c>
      <c r="D1211" s="129">
        <v>20162017</v>
      </c>
      <c r="E1211" s="315">
        <f>'Qualified Capital Purpose Fund'!F21</f>
        <v>0</v>
      </c>
      <c r="F1211" s="63"/>
    </row>
    <row r="1212" spans="1:6" ht="13.5" customHeight="1">
      <c r="A1212" s="129">
        <f t="shared" si="44"/>
      </c>
      <c r="B1212" s="311" t="s">
        <v>749</v>
      </c>
      <c r="C1212" s="312">
        <f t="shared" si="45"/>
        <v>0</v>
      </c>
      <c r="D1212" s="129">
        <v>20162017</v>
      </c>
      <c r="E1212" s="315">
        <f>'Qualified Capital Purpose Fund'!F25</f>
        <v>0</v>
      </c>
      <c r="F1212" s="63"/>
    </row>
    <row r="1213" spans="1:6" ht="13.5" customHeight="1">
      <c r="A1213" s="129">
        <f t="shared" si="44"/>
      </c>
      <c r="B1213" s="311" t="s">
        <v>748</v>
      </c>
      <c r="C1213" s="312">
        <f t="shared" si="45"/>
        <v>0</v>
      </c>
      <c r="D1213" s="129">
        <v>20162017</v>
      </c>
      <c r="E1213" s="315">
        <f>'Qualified Capital Purpose Fund'!F26</f>
        <v>0</v>
      </c>
      <c r="F1213" s="63"/>
    </row>
    <row r="1214" spans="1:6" ht="13.5" customHeight="1">
      <c r="A1214" s="129">
        <f t="shared" si="44"/>
      </c>
      <c r="B1214" s="311" t="s">
        <v>747</v>
      </c>
      <c r="C1214" s="312">
        <f t="shared" si="45"/>
        <v>0</v>
      </c>
      <c r="D1214" s="129">
        <v>20162017</v>
      </c>
      <c r="E1214" s="315">
        <f>'Qualified Capital Purpose Fund'!F27</f>
        <v>0</v>
      </c>
      <c r="F1214" s="63"/>
    </row>
    <row r="1215" spans="1:6" ht="13.5" customHeight="1">
      <c r="A1215" s="129">
        <f t="shared" si="44"/>
      </c>
      <c r="B1215" s="311" t="s">
        <v>746</v>
      </c>
      <c r="C1215" s="312">
        <f t="shared" si="45"/>
        <v>0</v>
      </c>
      <c r="D1215" s="129">
        <v>20162017</v>
      </c>
      <c r="E1215" s="315">
        <f>'Qualified Capital Purpose Fund'!F28</f>
        <v>0</v>
      </c>
      <c r="F1215" s="63"/>
    </row>
    <row r="1216" spans="1:6" ht="13.5" customHeight="1">
      <c r="A1216" s="129">
        <f t="shared" si="44"/>
      </c>
      <c r="B1216" s="311" t="s">
        <v>745</v>
      </c>
      <c r="C1216" s="312">
        <f t="shared" si="45"/>
        <v>0</v>
      </c>
      <c r="D1216" s="129">
        <v>20162017</v>
      </c>
      <c r="E1216" s="315">
        <f>'Qualified Capital Purpose Fund'!F32</f>
        <v>0</v>
      </c>
      <c r="F1216" s="63"/>
    </row>
    <row r="1217" spans="1:6" ht="13.5" customHeight="1">
      <c r="A1217" s="129">
        <f t="shared" si="44"/>
      </c>
      <c r="B1217" s="311" t="s">
        <v>744</v>
      </c>
      <c r="C1217" s="312">
        <f t="shared" si="45"/>
        <v>0</v>
      </c>
      <c r="D1217" s="129">
        <v>20162017</v>
      </c>
      <c r="E1217" s="315">
        <f>'Qualified Capital Purpose Fund'!F33</f>
        <v>0</v>
      </c>
      <c r="F1217" s="63"/>
    </row>
    <row r="1218" spans="1:6" ht="13.5" customHeight="1">
      <c r="A1218" s="129">
        <f t="shared" si="44"/>
      </c>
      <c r="B1218" s="311" t="s">
        <v>1316</v>
      </c>
      <c r="C1218" s="312">
        <f t="shared" si="45"/>
        <v>0</v>
      </c>
      <c r="D1218" s="129">
        <v>20162017</v>
      </c>
      <c r="E1218" s="315">
        <f>'Qualified Capital Purpose Fund'!F34</f>
        <v>0</v>
      </c>
      <c r="F1218" s="63"/>
    </row>
    <row r="1219" spans="1:6" ht="13.5" customHeight="1">
      <c r="A1219" s="129">
        <f t="shared" si="44"/>
      </c>
      <c r="B1219" s="311" t="s">
        <v>743</v>
      </c>
      <c r="C1219" s="312">
        <f t="shared" si="45"/>
        <v>0</v>
      </c>
      <c r="D1219" s="129">
        <v>20162017</v>
      </c>
      <c r="E1219" s="315">
        <f>'Qualified Capital Purpose Fund'!F35</f>
        <v>0</v>
      </c>
      <c r="F1219" s="63"/>
    </row>
    <row r="1220" spans="1:6" ht="13.5" customHeight="1">
      <c r="A1220" s="129">
        <f t="shared" si="44"/>
      </c>
      <c r="B1220" s="311" t="s">
        <v>742</v>
      </c>
      <c r="C1220" s="312">
        <f t="shared" si="45"/>
        <v>0</v>
      </c>
      <c r="D1220" s="129">
        <v>20162017</v>
      </c>
      <c r="E1220" s="315">
        <f>'Qualified Capital Purpose Fund'!F36</f>
        <v>0</v>
      </c>
      <c r="F1220" s="63"/>
    </row>
    <row r="1221" spans="1:5" ht="13.5" customHeight="1">
      <c r="A1221" s="129">
        <f t="shared" si="44"/>
      </c>
      <c r="B1221" s="311" t="s">
        <v>741</v>
      </c>
      <c r="C1221" s="312">
        <f t="shared" si="45"/>
        <v>0</v>
      </c>
      <c r="D1221" s="129">
        <v>20162017</v>
      </c>
      <c r="E1221" s="315">
        <f>'Qualified Capital Purpose Fund'!F37</f>
        <v>0</v>
      </c>
    </row>
    <row r="1222" spans="1:6" ht="13.5" customHeight="1">
      <c r="A1222" s="129">
        <f t="shared" si="44"/>
      </c>
      <c r="B1222" s="311" t="s">
        <v>740</v>
      </c>
      <c r="C1222" s="312">
        <f t="shared" si="45"/>
        <v>0</v>
      </c>
      <c r="D1222" s="129">
        <v>20162017</v>
      </c>
      <c r="E1222" s="315">
        <f>'Qualified Capital Purpose Fund'!F38</f>
        <v>0</v>
      </c>
      <c r="F1222" s="63"/>
    </row>
    <row r="1223" spans="1:6" ht="13.5" customHeight="1">
      <c r="A1223" s="129">
        <f t="shared" si="44"/>
      </c>
      <c r="B1223" s="311" t="s">
        <v>739</v>
      </c>
      <c r="C1223" s="312">
        <f t="shared" si="45"/>
        <v>0</v>
      </c>
      <c r="D1223" s="129">
        <v>20162017</v>
      </c>
      <c r="E1223" s="315">
        <f>'Qualified Capital Purpose Fund'!F41</f>
        <v>0</v>
      </c>
      <c r="F1223" s="63"/>
    </row>
    <row r="1224" spans="1:6" ht="13.5" customHeight="1">
      <c r="A1224" s="129">
        <f aca="true" t="shared" si="46" ref="A1224:A1287">IF($G$1=0,"",$G$1)</f>
      </c>
      <c r="B1224" s="311" t="s">
        <v>738</v>
      </c>
      <c r="C1224" s="312">
        <f t="shared" si="45"/>
        <v>0</v>
      </c>
      <c r="D1224" s="129">
        <v>20162017</v>
      </c>
      <c r="E1224" s="315">
        <f>'Qualified Capital Purpose Fund'!F47</f>
        <v>0</v>
      </c>
      <c r="F1224" s="63"/>
    </row>
    <row r="1225" spans="1:6" ht="13.5" customHeight="1">
      <c r="A1225" s="129">
        <f t="shared" si="46"/>
      </c>
      <c r="B1225" s="326" t="s">
        <v>737</v>
      </c>
      <c r="C1225" s="312">
        <f>IF(ISNUMBER(E1225),E1225,0)</f>
        <v>0</v>
      </c>
      <c r="D1225" s="129">
        <v>20162017</v>
      </c>
      <c r="E1225" s="315">
        <f>'Qualified Capital Purpose Fund'!F48</f>
        <v>0</v>
      </c>
      <c r="F1225" s="63"/>
    </row>
    <row r="1226" spans="1:6" ht="13.5" customHeight="1">
      <c r="A1226" s="129">
        <f t="shared" si="46"/>
      </c>
      <c r="B1226" s="311" t="s">
        <v>736</v>
      </c>
      <c r="C1226" s="312">
        <f>IF(ISNUMBER(E1226),E1226,0)</f>
        <v>0</v>
      </c>
      <c r="D1226" s="129">
        <v>20162017</v>
      </c>
      <c r="E1226" s="315">
        <f>'Qualified Capital Purpose Fund'!F49</f>
        <v>0</v>
      </c>
      <c r="F1226" s="63"/>
    </row>
    <row r="1227" spans="1:6" ht="13.5" customHeight="1">
      <c r="A1227" s="129">
        <f t="shared" si="46"/>
      </c>
      <c r="B1227" s="311" t="s">
        <v>735</v>
      </c>
      <c r="C1227" s="312">
        <f t="shared" si="45"/>
        <v>0</v>
      </c>
      <c r="D1227" s="129">
        <v>20162017</v>
      </c>
      <c r="E1227" s="315">
        <f>'Qualified Capital Purpose Fund'!F50</f>
        <v>0</v>
      </c>
      <c r="F1227" s="63"/>
    </row>
    <row r="1228" spans="1:6" ht="13.5" customHeight="1">
      <c r="A1228" s="129">
        <f t="shared" si="46"/>
      </c>
      <c r="B1228" s="311" t="s">
        <v>734</v>
      </c>
      <c r="C1228" s="312">
        <f t="shared" si="45"/>
        <v>0</v>
      </c>
      <c r="D1228" s="129">
        <v>20162017</v>
      </c>
      <c r="E1228" s="315">
        <f>'Qualified Capital Purpose Fund'!F51</f>
        <v>0</v>
      </c>
      <c r="F1228" s="63"/>
    </row>
    <row r="1229" spans="1:6" ht="13.5" customHeight="1">
      <c r="A1229" s="129">
        <f t="shared" si="46"/>
      </c>
      <c r="B1229" s="311" t="s">
        <v>733</v>
      </c>
      <c r="C1229" s="312">
        <f t="shared" si="45"/>
        <v>0</v>
      </c>
      <c r="D1229" s="129">
        <v>20162017</v>
      </c>
      <c r="E1229" s="315">
        <f>'Qualified Capital Purpose Fund'!F52</f>
        <v>0</v>
      </c>
      <c r="F1229" s="63"/>
    </row>
    <row r="1230" spans="1:6" ht="13.5" customHeight="1">
      <c r="A1230" s="129">
        <f t="shared" si="46"/>
      </c>
      <c r="B1230" s="311" t="s">
        <v>732</v>
      </c>
      <c r="C1230" s="312">
        <f t="shared" si="45"/>
        <v>0</v>
      </c>
      <c r="D1230" s="129">
        <v>20162017</v>
      </c>
      <c r="E1230" s="315">
        <f>'Qualified Capital Purpose Fund'!F53</f>
        <v>0</v>
      </c>
      <c r="F1230" s="63"/>
    </row>
    <row r="1231" spans="1:6" ht="13.5" customHeight="1">
      <c r="A1231" s="129">
        <f t="shared" si="46"/>
      </c>
      <c r="B1231" s="311" t="s">
        <v>731</v>
      </c>
      <c r="C1231" s="312">
        <f t="shared" si="45"/>
        <v>0</v>
      </c>
      <c r="D1231" s="129">
        <v>20162017</v>
      </c>
      <c r="E1231" s="315">
        <f>'Qualified Capital Purpose Fund'!F57</f>
        <v>0</v>
      </c>
      <c r="F1231" s="63"/>
    </row>
    <row r="1232" spans="1:6" ht="13.5" customHeight="1">
      <c r="A1232" s="129">
        <f t="shared" si="46"/>
      </c>
      <c r="B1232" s="311" t="s">
        <v>730</v>
      </c>
      <c r="C1232" s="312">
        <f t="shared" si="45"/>
        <v>0</v>
      </c>
      <c r="D1232" s="129">
        <v>20162017</v>
      </c>
      <c r="E1232" s="315">
        <f>'Qualified Capital Purpose Fund'!F58</f>
        <v>0</v>
      </c>
      <c r="F1232" s="63"/>
    </row>
    <row r="1233" spans="1:6" ht="13.5" customHeight="1">
      <c r="A1233" s="129">
        <f t="shared" si="46"/>
      </c>
      <c r="B1233" s="311" t="s">
        <v>729</v>
      </c>
      <c r="C1233" s="312">
        <f t="shared" si="45"/>
        <v>0</v>
      </c>
      <c r="D1233" s="129">
        <v>20162017</v>
      </c>
      <c r="E1233" s="315">
        <f>'Qualified Capital Purpose Fund'!F59</f>
        <v>0</v>
      </c>
      <c r="F1233" s="63"/>
    </row>
    <row r="1234" spans="1:6" ht="13.5" customHeight="1">
      <c r="A1234" s="129">
        <f t="shared" si="46"/>
      </c>
      <c r="B1234" s="311" t="s">
        <v>728</v>
      </c>
      <c r="C1234" s="312">
        <f t="shared" si="45"/>
        <v>0</v>
      </c>
      <c r="D1234" s="129">
        <v>20162017</v>
      </c>
      <c r="E1234" s="315">
        <f>'Qualified Capital Purpose Fund'!F60</f>
        <v>0</v>
      </c>
      <c r="F1234" s="63"/>
    </row>
    <row r="1235" spans="1:6" ht="13.5" customHeight="1">
      <c r="A1235" s="129">
        <f t="shared" si="46"/>
      </c>
      <c r="B1235" s="311" t="s">
        <v>727</v>
      </c>
      <c r="C1235" s="312">
        <f t="shared" si="45"/>
        <v>0</v>
      </c>
      <c r="D1235" s="129">
        <v>20162017</v>
      </c>
      <c r="E1235" s="315">
        <f>'Qualified Capital Purpose Fund'!F61</f>
        <v>0</v>
      </c>
      <c r="F1235" s="63"/>
    </row>
    <row r="1236" spans="1:6" ht="13.5" customHeight="1">
      <c r="A1236" s="129">
        <f t="shared" si="46"/>
      </c>
      <c r="B1236" s="311" t="s">
        <v>726</v>
      </c>
      <c r="C1236" s="312">
        <f t="shared" si="45"/>
        <v>0</v>
      </c>
      <c r="D1236" s="129">
        <v>20162017</v>
      </c>
      <c r="E1236" s="315">
        <f>'Qualified Capital Purpose Fund'!F62</f>
        <v>0</v>
      </c>
      <c r="F1236" s="63"/>
    </row>
    <row r="1237" spans="1:6" ht="13.5" customHeight="1">
      <c r="A1237" s="129">
        <f t="shared" si="46"/>
      </c>
      <c r="B1237" s="311" t="s">
        <v>1822</v>
      </c>
      <c r="C1237" s="312">
        <f t="shared" si="45"/>
        <v>0</v>
      </c>
      <c r="D1237" s="129">
        <v>20162017</v>
      </c>
      <c r="E1237" s="315">
        <f>'Qualified Capital Purpose Fund'!F66</f>
        <v>0</v>
      </c>
      <c r="F1237" s="63"/>
    </row>
    <row r="1238" spans="1:6" ht="13.5" customHeight="1">
      <c r="A1238" s="129">
        <f t="shared" si="46"/>
      </c>
      <c r="B1238" s="311" t="s">
        <v>725</v>
      </c>
      <c r="C1238" s="312">
        <f t="shared" si="45"/>
        <v>0</v>
      </c>
      <c r="D1238" s="129">
        <v>20162017</v>
      </c>
      <c r="E1238" s="315">
        <f>'Qualified Capital Purpose Fund'!F67</f>
        <v>0</v>
      </c>
      <c r="F1238" s="63"/>
    </row>
    <row r="1239" spans="1:6" ht="13.5" customHeight="1">
      <c r="A1239" s="129">
        <f t="shared" si="46"/>
      </c>
      <c r="B1239" s="311" t="s">
        <v>724</v>
      </c>
      <c r="C1239" s="312">
        <f t="shared" si="45"/>
        <v>0</v>
      </c>
      <c r="D1239" s="129">
        <v>20162017</v>
      </c>
      <c r="E1239" s="315">
        <f>'Qualified Capital Purpose Fund'!F68</f>
        <v>0</v>
      </c>
      <c r="F1239" s="63"/>
    </row>
    <row r="1240" spans="1:6" ht="13.5" customHeight="1">
      <c r="A1240" s="129">
        <f t="shared" si="46"/>
      </c>
      <c r="B1240" s="311" t="s">
        <v>723</v>
      </c>
      <c r="C1240" s="312">
        <f t="shared" si="45"/>
        <v>0</v>
      </c>
      <c r="D1240" s="129">
        <v>20162017</v>
      </c>
      <c r="E1240" s="315">
        <f>'Qualified Capital Purpose Fund'!F69</f>
        <v>0</v>
      </c>
      <c r="F1240" s="63"/>
    </row>
    <row r="1241" spans="1:6" ht="13.5" customHeight="1">
      <c r="A1241" s="129">
        <f t="shared" si="46"/>
      </c>
      <c r="B1241" s="311" t="s">
        <v>722</v>
      </c>
      <c r="C1241" s="312">
        <f t="shared" si="45"/>
        <v>0</v>
      </c>
      <c r="D1241" s="129">
        <v>20162017</v>
      </c>
      <c r="E1241" s="315">
        <f>'Qualified Capital Purpose Fund'!F70</f>
        <v>0</v>
      </c>
      <c r="F1241" s="63"/>
    </row>
    <row r="1242" spans="1:6" ht="13.5" customHeight="1">
      <c r="A1242" s="129">
        <f t="shared" si="46"/>
      </c>
      <c r="B1242" s="311" t="s">
        <v>721</v>
      </c>
      <c r="C1242" s="312">
        <f t="shared" si="45"/>
        <v>0</v>
      </c>
      <c r="D1242" s="129">
        <v>20162017</v>
      </c>
      <c r="E1242" s="315">
        <f>'Qualified Capital Purpose Fund'!F74</f>
        <v>0</v>
      </c>
      <c r="F1242" s="63"/>
    </row>
    <row r="1243" spans="1:6" ht="13.5" customHeight="1">
      <c r="A1243" s="129">
        <f t="shared" si="46"/>
      </c>
      <c r="B1243" s="311" t="s">
        <v>507</v>
      </c>
      <c r="C1243" s="312">
        <f t="shared" si="45"/>
        <v>0</v>
      </c>
      <c r="D1243" s="129">
        <v>20162017</v>
      </c>
      <c r="E1243" s="315">
        <f>'Qualified Capital Purpose Fund'!F76</f>
        <v>0</v>
      </c>
      <c r="F1243" s="63"/>
    </row>
    <row r="1244" spans="1:6" ht="13.5" customHeight="1">
      <c r="A1244" s="129">
        <f t="shared" si="46"/>
      </c>
      <c r="B1244" s="311" t="s">
        <v>506</v>
      </c>
      <c r="C1244" s="313">
        <f t="shared" si="45"/>
        <v>0</v>
      </c>
      <c r="D1244" s="129">
        <v>20162017</v>
      </c>
      <c r="E1244" s="315">
        <f>'Qualified Capital Purpose Fund'!F79</f>
        <v>0</v>
      </c>
      <c r="F1244" s="63"/>
    </row>
    <row r="1245" spans="1:6" ht="13.5" customHeight="1">
      <c r="A1245" s="129">
        <f t="shared" si="46"/>
      </c>
      <c r="B1245" s="311" t="s">
        <v>1757</v>
      </c>
      <c r="C1245" s="312">
        <f t="shared" si="45"/>
        <v>0</v>
      </c>
      <c r="D1245" s="129">
        <v>20162017</v>
      </c>
      <c r="E1245" s="315">
        <f>'Qualified Capital Purpose Fund'!F82</f>
        <v>0</v>
      </c>
      <c r="F1245" s="63"/>
    </row>
    <row r="1246" spans="1:6" ht="13.5" customHeight="1">
      <c r="A1246" s="129">
        <f t="shared" si="46"/>
      </c>
      <c r="B1246" s="311" t="s">
        <v>720</v>
      </c>
      <c r="C1246" s="312">
        <f t="shared" si="45"/>
        <v>0</v>
      </c>
      <c r="D1246" s="129">
        <v>20162017</v>
      </c>
      <c r="E1246" s="315">
        <f>'Qualified Capital Purpose Fund'!F83</f>
        <v>0</v>
      </c>
      <c r="F1246" s="63"/>
    </row>
    <row r="1247" spans="1:6" ht="13.5" customHeight="1">
      <c r="A1247" s="129">
        <f t="shared" si="46"/>
      </c>
      <c r="B1247" s="311" t="s">
        <v>1758</v>
      </c>
      <c r="C1247" s="312">
        <f t="shared" si="45"/>
        <v>0</v>
      </c>
      <c r="D1247" s="129">
        <v>20162017</v>
      </c>
      <c r="E1247" s="315">
        <f>'Qualified Capital Purpose Fund'!F84</f>
        <v>0</v>
      </c>
      <c r="F1247" s="63"/>
    </row>
    <row r="1248" spans="1:6" ht="13.5" customHeight="1">
      <c r="A1248" s="129">
        <f t="shared" si="46"/>
      </c>
      <c r="B1248" s="311" t="s">
        <v>719</v>
      </c>
      <c r="C1248" s="312">
        <f t="shared" si="45"/>
        <v>0</v>
      </c>
      <c r="D1248" s="129">
        <v>20162017</v>
      </c>
      <c r="E1248" s="315">
        <f>'Qualified Capital Purpose Fund'!F85</f>
        <v>0</v>
      </c>
      <c r="F1248" s="63"/>
    </row>
    <row r="1249" spans="1:6" ht="13.5" customHeight="1">
      <c r="A1249" s="129">
        <f t="shared" si="46"/>
      </c>
      <c r="B1249" s="311" t="s">
        <v>718</v>
      </c>
      <c r="C1249" s="312">
        <f t="shared" si="45"/>
        <v>0</v>
      </c>
      <c r="D1249" s="129">
        <v>20162017</v>
      </c>
      <c r="E1249" s="315">
        <f>'Cooperative Fund'!F6</f>
        <v>0</v>
      </c>
      <c r="F1249" s="63"/>
    </row>
    <row r="1250" spans="1:6" ht="13.5" customHeight="1">
      <c r="A1250" s="129">
        <f t="shared" si="46"/>
      </c>
      <c r="B1250" s="311" t="s">
        <v>717</v>
      </c>
      <c r="C1250" s="312">
        <f t="shared" si="45"/>
        <v>0</v>
      </c>
      <c r="D1250" s="129">
        <v>20162017</v>
      </c>
      <c r="E1250" s="315">
        <f>'Cooperative Fund'!F7</f>
        <v>0</v>
      </c>
      <c r="F1250" s="63"/>
    </row>
    <row r="1251" spans="1:6" ht="13.5" customHeight="1">
      <c r="A1251" s="129">
        <f t="shared" si="46"/>
      </c>
      <c r="B1251" s="311" t="s">
        <v>2689</v>
      </c>
      <c r="C1251" s="312">
        <f t="shared" si="45"/>
        <v>0</v>
      </c>
      <c r="D1251" s="129">
        <v>20162017</v>
      </c>
      <c r="E1251" s="315">
        <f>'Cooperative Fund'!F8</f>
        <v>0</v>
      </c>
      <c r="F1251" s="63"/>
    </row>
    <row r="1252" spans="1:6" ht="13.5" customHeight="1">
      <c r="A1252" s="129">
        <f t="shared" si="46"/>
      </c>
      <c r="B1252" s="311" t="s">
        <v>2495</v>
      </c>
      <c r="C1252" s="312">
        <f t="shared" si="45"/>
        <v>0</v>
      </c>
      <c r="D1252" s="129">
        <v>20162017</v>
      </c>
      <c r="E1252" s="315">
        <f>'Cooperative Fund'!F9</f>
        <v>0</v>
      </c>
      <c r="F1252" s="63"/>
    </row>
    <row r="1253" spans="1:6" ht="13.5" customHeight="1">
      <c r="A1253" s="129">
        <f t="shared" si="46"/>
      </c>
      <c r="B1253" s="311" t="s">
        <v>716</v>
      </c>
      <c r="C1253" s="312">
        <f t="shared" si="45"/>
        <v>0</v>
      </c>
      <c r="D1253" s="129">
        <v>20162017</v>
      </c>
      <c r="E1253" s="315">
        <f>'Cooperative Fund'!F10</f>
        <v>0</v>
      </c>
      <c r="F1253" s="63"/>
    </row>
    <row r="1254" spans="1:6" ht="13.5" customHeight="1">
      <c r="A1254" s="129">
        <f t="shared" si="46"/>
      </c>
      <c r="B1254" s="311" t="s">
        <v>715</v>
      </c>
      <c r="C1254" s="312">
        <f t="shared" si="45"/>
        <v>0</v>
      </c>
      <c r="D1254" s="129">
        <v>20162017</v>
      </c>
      <c r="E1254" s="315">
        <f>'Cooperative Fund'!F11</f>
        <v>0</v>
      </c>
      <c r="F1254" s="63"/>
    </row>
    <row r="1255" spans="1:6" ht="13.5" customHeight="1">
      <c r="A1255" s="129">
        <f t="shared" si="46"/>
      </c>
      <c r="B1255" s="311" t="s">
        <v>714</v>
      </c>
      <c r="C1255" s="312">
        <f t="shared" si="45"/>
        <v>0</v>
      </c>
      <c r="D1255" s="129">
        <v>20162017</v>
      </c>
      <c r="E1255" s="315">
        <f>'Cooperative Fund'!F15</f>
        <v>0</v>
      </c>
      <c r="F1255" s="63"/>
    </row>
    <row r="1256" spans="1:6" ht="13.5" customHeight="1">
      <c r="A1256" s="129">
        <f t="shared" si="46"/>
      </c>
      <c r="B1256" s="311" t="s">
        <v>713</v>
      </c>
      <c r="C1256" s="312">
        <f>IF(ISNUMBER(E1256),E1256,0)</f>
        <v>0</v>
      </c>
      <c r="D1256" s="129">
        <v>20162017</v>
      </c>
      <c r="E1256" s="315">
        <f>'Cooperative Fund'!F16</f>
        <v>0</v>
      </c>
      <c r="F1256" s="63"/>
    </row>
    <row r="1257" spans="1:6" ht="13.5" customHeight="1">
      <c r="A1257" s="129">
        <f t="shared" si="46"/>
      </c>
      <c r="B1257" s="311" t="s">
        <v>712</v>
      </c>
      <c r="C1257" s="312">
        <f t="shared" si="45"/>
        <v>0</v>
      </c>
      <c r="D1257" s="129">
        <v>20162017</v>
      </c>
      <c r="E1257" s="315">
        <f>'Cooperative Fund'!F17</f>
        <v>0</v>
      </c>
      <c r="F1257" s="63"/>
    </row>
    <row r="1258" spans="1:6" ht="13.5" customHeight="1">
      <c r="A1258" s="129">
        <f t="shared" si="46"/>
      </c>
      <c r="B1258" s="311" t="s">
        <v>711</v>
      </c>
      <c r="C1258" s="312">
        <f t="shared" si="45"/>
        <v>0</v>
      </c>
      <c r="D1258" s="129">
        <v>20162017</v>
      </c>
      <c r="E1258" s="315">
        <f>'Cooperative Fund'!F18</f>
        <v>0</v>
      </c>
      <c r="F1258" s="63"/>
    </row>
    <row r="1259" spans="1:6" ht="13.5" customHeight="1">
      <c r="A1259" s="129">
        <f t="shared" si="46"/>
      </c>
      <c r="B1259" s="311" t="s">
        <v>1900</v>
      </c>
      <c r="C1259" s="312">
        <f t="shared" si="45"/>
        <v>0</v>
      </c>
      <c r="D1259" s="129">
        <v>20162017</v>
      </c>
      <c r="E1259" s="315">
        <f>'Cooperative Fund'!F19</f>
        <v>0</v>
      </c>
      <c r="F1259" s="63"/>
    </row>
    <row r="1260" spans="1:6" ht="13.5" customHeight="1">
      <c r="A1260" s="129">
        <f t="shared" si="46"/>
      </c>
      <c r="B1260" s="311" t="s">
        <v>710</v>
      </c>
      <c r="C1260" s="312">
        <f t="shared" si="45"/>
        <v>0</v>
      </c>
      <c r="D1260" s="129">
        <v>20162017</v>
      </c>
      <c r="E1260" s="315">
        <f>'Cooperative Fund'!F20</f>
        <v>0</v>
      </c>
      <c r="F1260" s="63"/>
    </row>
    <row r="1261" spans="1:6" ht="13.5" customHeight="1">
      <c r="A1261" s="129">
        <f t="shared" si="46"/>
      </c>
      <c r="B1261" s="311" t="s">
        <v>2496</v>
      </c>
      <c r="C1261" s="312">
        <f t="shared" si="45"/>
        <v>0</v>
      </c>
      <c r="D1261" s="129">
        <v>20162017</v>
      </c>
      <c r="E1261" s="315">
        <f>'Cooperative Fund'!F21</f>
        <v>0</v>
      </c>
      <c r="F1261" s="63"/>
    </row>
    <row r="1262" spans="1:6" ht="13.5" customHeight="1">
      <c r="A1262" s="129">
        <f t="shared" si="46"/>
      </c>
      <c r="B1262" s="311" t="s">
        <v>709</v>
      </c>
      <c r="C1262" s="312">
        <f t="shared" si="45"/>
        <v>0</v>
      </c>
      <c r="D1262" s="129">
        <v>20162017</v>
      </c>
      <c r="E1262" s="315">
        <f>'Cooperative Fund'!F22</f>
        <v>0</v>
      </c>
      <c r="F1262" s="63"/>
    </row>
    <row r="1263" spans="1:6" ht="13.5" customHeight="1">
      <c r="A1263" s="129">
        <f t="shared" si="46"/>
      </c>
      <c r="B1263" s="311" t="s">
        <v>708</v>
      </c>
      <c r="C1263" s="312">
        <f t="shared" si="45"/>
        <v>0</v>
      </c>
      <c r="D1263" s="129">
        <v>20162017</v>
      </c>
      <c r="E1263" s="315">
        <f>'Cooperative Fund'!F23</f>
        <v>0</v>
      </c>
      <c r="F1263" s="63"/>
    </row>
    <row r="1264" spans="1:6" ht="13.5" customHeight="1">
      <c r="A1264" s="129">
        <f t="shared" si="46"/>
      </c>
      <c r="B1264" s="311" t="s">
        <v>707</v>
      </c>
      <c r="C1264" s="312">
        <f aca="true" t="shared" si="47" ref="C1264:C1321">IF(ISNUMBER(E1264),E1264,0)</f>
        <v>0</v>
      </c>
      <c r="D1264" s="129">
        <v>20162017</v>
      </c>
      <c r="E1264" s="315">
        <f>'Cooperative Fund'!F24</f>
        <v>0</v>
      </c>
      <c r="F1264" s="63"/>
    </row>
    <row r="1265" spans="1:6" ht="13.5" customHeight="1">
      <c r="A1265" s="129">
        <f t="shared" si="46"/>
      </c>
      <c r="B1265" s="311" t="s">
        <v>706</v>
      </c>
      <c r="C1265" s="312">
        <f t="shared" si="47"/>
        <v>0</v>
      </c>
      <c r="D1265" s="129">
        <v>20162017</v>
      </c>
      <c r="E1265" s="315">
        <f>'Cooperative Fund'!F28</f>
        <v>0</v>
      </c>
      <c r="F1265" s="63"/>
    </row>
    <row r="1266" spans="1:6" ht="13.5" customHeight="1">
      <c r="A1266" s="129">
        <f t="shared" si="46"/>
      </c>
      <c r="B1266" s="311" t="s">
        <v>705</v>
      </c>
      <c r="C1266" s="312">
        <f t="shared" si="47"/>
        <v>0</v>
      </c>
      <c r="D1266" s="129">
        <v>20162017</v>
      </c>
      <c r="E1266" s="315">
        <f>'Cooperative Fund'!F29</f>
        <v>0</v>
      </c>
      <c r="F1266" s="63"/>
    </row>
    <row r="1267" spans="1:6" ht="13.5" customHeight="1">
      <c r="A1267" s="129">
        <f t="shared" si="46"/>
      </c>
      <c r="B1267" s="311" t="s">
        <v>1994</v>
      </c>
      <c r="C1267" s="312">
        <f t="shared" si="47"/>
        <v>0</v>
      </c>
      <c r="D1267" s="129">
        <v>20162017</v>
      </c>
      <c r="E1267" s="315">
        <f>'Cooperative Fund'!F30</f>
        <v>0</v>
      </c>
      <c r="F1267" s="63"/>
    </row>
    <row r="1268" spans="1:6" ht="13.5" customHeight="1">
      <c r="A1268" s="129">
        <f t="shared" si="46"/>
      </c>
      <c r="B1268" s="311" t="s">
        <v>1759</v>
      </c>
      <c r="C1268" s="312">
        <f t="shared" si="47"/>
        <v>0</v>
      </c>
      <c r="D1268" s="129">
        <v>20162017</v>
      </c>
      <c r="E1268" s="315">
        <f>'Cooperative Fund'!F31</f>
        <v>0</v>
      </c>
      <c r="F1268" s="63"/>
    </row>
    <row r="1269" spans="1:6" ht="13.5" customHeight="1">
      <c r="A1269" s="129">
        <f t="shared" si="46"/>
      </c>
      <c r="B1269" s="311" t="s">
        <v>704</v>
      </c>
      <c r="C1269" s="312">
        <f t="shared" si="47"/>
        <v>0</v>
      </c>
      <c r="D1269" s="129">
        <v>20162017</v>
      </c>
      <c r="E1269" s="315">
        <f>'Cooperative Fund'!F32</f>
        <v>0</v>
      </c>
      <c r="F1269" s="63"/>
    </row>
    <row r="1270" spans="1:6" ht="13.5" customHeight="1">
      <c r="A1270" s="129">
        <f t="shared" si="46"/>
      </c>
      <c r="B1270" s="311" t="s">
        <v>703</v>
      </c>
      <c r="C1270" s="312">
        <f t="shared" si="47"/>
        <v>0</v>
      </c>
      <c r="D1270" s="129">
        <v>20162017</v>
      </c>
      <c r="E1270" s="315">
        <f>'Cooperative Fund'!F33</f>
        <v>0</v>
      </c>
      <c r="F1270" s="63"/>
    </row>
    <row r="1271" spans="1:6" ht="13.5" customHeight="1">
      <c r="A1271" s="129">
        <f t="shared" si="46"/>
      </c>
      <c r="B1271" s="311" t="s">
        <v>702</v>
      </c>
      <c r="C1271" s="312">
        <f>IF(ISNUMBER(E1271),E1271,0)</f>
        <v>0</v>
      </c>
      <c r="D1271" s="129">
        <v>20162017</v>
      </c>
      <c r="E1271" s="315">
        <f>'Cooperative Fund'!F34</f>
        <v>0</v>
      </c>
      <c r="F1271" s="63"/>
    </row>
    <row r="1272" spans="1:6" ht="13.5" customHeight="1">
      <c r="A1272" s="129">
        <f t="shared" si="46"/>
      </c>
      <c r="B1272" s="311" t="s">
        <v>1760</v>
      </c>
      <c r="C1272" s="312">
        <f t="shared" si="47"/>
        <v>0</v>
      </c>
      <c r="D1272" s="129">
        <v>20162017</v>
      </c>
      <c r="E1272" s="315">
        <f>'Cooperative Fund'!F35</f>
        <v>0</v>
      </c>
      <c r="F1272" s="63"/>
    </row>
    <row r="1273" spans="1:6" ht="13.5" customHeight="1">
      <c r="A1273" s="129">
        <f t="shared" si="46"/>
      </c>
      <c r="B1273" s="311" t="s">
        <v>1761</v>
      </c>
      <c r="C1273" s="312">
        <f t="shared" si="47"/>
        <v>0</v>
      </c>
      <c r="D1273" s="129">
        <v>20162017</v>
      </c>
      <c r="E1273" s="315">
        <f>'Cooperative Fund'!F36</f>
        <v>0</v>
      </c>
      <c r="F1273" s="63"/>
    </row>
    <row r="1274" spans="1:6" ht="13.5" customHeight="1">
      <c r="A1274" s="129">
        <f t="shared" si="46"/>
      </c>
      <c r="B1274" s="311" t="s">
        <v>1762</v>
      </c>
      <c r="C1274" s="312">
        <f t="shared" si="47"/>
        <v>0</v>
      </c>
      <c r="D1274" s="129">
        <v>20162017</v>
      </c>
      <c r="E1274" s="315">
        <f>'Cooperative Fund'!F37</f>
        <v>0</v>
      </c>
      <c r="F1274" s="63"/>
    </row>
    <row r="1275" spans="1:6" ht="13.5" customHeight="1">
      <c r="A1275" s="129">
        <f t="shared" si="46"/>
      </c>
      <c r="B1275" s="311" t="s">
        <v>701</v>
      </c>
      <c r="C1275" s="312">
        <f t="shared" si="47"/>
        <v>0</v>
      </c>
      <c r="D1275" s="129">
        <v>20162017</v>
      </c>
      <c r="E1275" s="315">
        <f>'Cooperative Fund'!F38</f>
        <v>0</v>
      </c>
      <c r="F1275" s="63"/>
    </row>
    <row r="1276" spans="1:6" ht="13.5" customHeight="1">
      <c r="A1276" s="129">
        <f t="shared" si="46"/>
      </c>
      <c r="B1276" s="311" t="s">
        <v>700</v>
      </c>
      <c r="C1276" s="312">
        <f t="shared" si="47"/>
        <v>0</v>
      </c>
      <c r="D1276" s="129">
        <v>20162017</v>
      </c>
      <c r="E1276" s="315">
        <f>'Cooperative Fund'!F39</f>
        <v>0</v>
      </c>
      <c r="F1276" s="63"/>
    </row>
    <row r="1277" spans="1:6" ht="13.5" customHeight="1">
      <c r="A1277" s="129">
        <f t="shared" si="46"/>
      </c>
      <c r="B1277" s="311" t="s">
        <v>1823</v>
      </c>
      <c r="C1277" s="312">
        <f t="shared" si="47"/>
        <v>0</v>
      </c>
      <c r="D1277" s="129">
        <v>20162017</v>
      </c>
      <c r="E1277" s="315">
        <f>'Cooperative Fund'!F40</f>
        <v>0</v>
      </c>
      <c r="F1277" s="63"/>
    </row>
    <row r="1278" spans="1:6" ht="13.5" customHeight="1">
      <c r="A1278" s="129">
        <f t="shared" si="46"/>
      </c>
      <c r="B1278" s="311" t="s">
        <v>1269</v>
      </c>
      <c r="C1278" s="312">
        <f>IF(ISNUMBER(E1278),E1278,0)</f>
        <v>0</v>
      </c>
      <c r="D1278" s="129">
        <v>20162017</v>
      </c>
      <c r="E1278" s="315">
        <f>'Cooperative Fund'!F41</f>
        <v>0</v>
      </c>
      <c r="F1278" s="63"/>
    </row>
    <row r="1279" spans="1:6" ht="13.5" customHeight="1">
      <c r="A1279" s="129">
        <f t="shared" si="46"/>
      </c>
      <c r="B1279" s="311" t="s">
        <v>699</v>
      </c>
      <c r="C1279" s="312">
        <f t="shared" si="47"/>
        <v>0</v>
      </c>
      <c r="D1279" s="129">
        <v>20162017</v>
      </c>
      <c r="E1279" s="315">
        <f>'Cooperative Fund'!F42</f>
        <v>0</v>
      </c>
      <c r="F1279" s="63"/>
    </row>
    <row r="1280" spans="1:6" ht="13.5" customHeight="1">
      <c r="A1280" s="129">
        <f t="shared" si="46"/>
      </c>
      <c r="B1280" s="311" t="s">
        <v>698</v>
      </c>
      <c r="C1280" s="312">
        <f>IF(ISNUMBER(E1280),E1280,0)</f>
        <v>0</v>
      </c>
      <c r="D1280" s="129">
        <v>20162017</v>
      </c>
      <c r="E1280" s="315">
        <f>'Cooperative Fund'!F43</f>
        <v>0</v>
      </c>
      <c r="F1280" s="63"/>
    </row>
    <row r="1281" spans="1:6" ht="13.5" customHeight="1">
      <c r="A1281" s="129">
        <f t="shared" si="46"/>
      </c>
      <c r="B1281" s="311" t="s">
        <v>697</v>
      </c>
      <c r="C1281" s="312">
        <f t="shared" si="47"/>
        <v>0</v>
      </c>
      <c r="D1281" s="129">
        <v>20162017</v>
      </c>
      <c r="E1281" s="315">
        <f>'Cooperative Fund'!F44</f>
        <v>0</v>
      </c>
      <c r="F1281" s="63"/>
    </row>
    <row r="1282" spans="1:6" ht="13.5" customHeight="1">
      <c r="A1282" s="129">
        <f t="shared" si="46"/>
      </c>
      <c r="B1282" s="311" t="s">
        <v>696</v>
      </c>
      <c r="C1282" s="312">
        <f t="shared" si="47"/>
        <v>0</v>
      </c>
      <c r="D1282" s="129">
        <v>20162017</v>
      </c>
      <c r="E1282" s="315">
        <f>'Cooperative Fund'!F45</f>
        <v>0</v>
      </c>
      <c r="F1282" s="63"/>
    </row>
    <row r="1283" spans="1:6" ht="13.5" customHeight="1">
      <c r="A1283" s="129">
        <f t="shared" si="46"/>
      </c>
      <c r="B1283" s="311" t="s">
        <v>695</v>
      </c>
      <c r="C1283" s="312">
        <f t="shared" si="47"/>
        <v>0</v>
      </c>
      <c r="D1283" s="129">
        <v>20162017</v>
      </c>
      <c r="E1283" s="315">
        <f>'Cooperative Fund'!F46</f>
        <v>0</v>
      </c>
      <c r="F1283" s="63"/>
    </row>
    <row r="1284" spans="1:6" ht="13.5" customHeight="1">
      <c r="A1284" s="129">
        <f t="shared" si="46"/>
      </c>
      <c r="B1284" s="311" t="s">
        <v>694</v>
      </c>
      <c r="C1284" s="312">
        <f t="shared" si="47"/>
        <v>0</v>
      </c>
      <c r="D1284" s="129">
        <v>20162017</v>
      </c>
      <c r="E1284" s="315">
        <f>'Cooperative Fund'!F47</f>
        <v>0</v>
      </c>
      <c r="F1284" s="63"/>
    </row>
    <row r="1285" spans="1:6" ht="13.5" customHeight="1">
      <c r="A1285" s="129">
        <f t="shared" si="46"/>
      </c>
      <c r="B1285" s="311" t="s">
        <v>693</v>
      </c>
      <c r="C1285" s="312">
        <f t="shared" si="47"/>
        <v>0</v>
      </c>
      <c r="D1285" s="129">
        <v>20162017</v>
      </c>
      <c r="E1285" s="315">
        <f>'Cooperative Fund'!F48</f>
        <v>0</v>
      </c>
      <c r="F1285" s="63"/>
    </row>
    <row r="1286" spans="1:6" ht="13.5" customHeight="1">
      <c r="A1286" s="129">
        <f t="shared" si="46"/>
      </c>
      <c r="B1286" s="311" t="s">
        <v>692</v>
      </c>
      <c r="C1286" s="312">
        <f t="shared" si="47"/>
        <v>0</v>
      </c>
      <c r="D1286" s="129">
        <v>20162017</v>
      </c>
      <c r="E1286" s="315">
        <f>'Cooperative Fund'!F49</f>
        <v>0</v>
      </c>
      <c r="F1286" s="63"/>
    </row>
    <row r="1287" spans="1:6" ht="13.5" customHeight="1">
      <c r="A1287" s="129">
        <f t="shared" si="46"/>
      </c>
      <c r="B1287" s="311" t="s">
        <v>691</v>
      </c>
      <c r="C1287" s="312">
        <f t="shared" si="47"/>
        <v>0</v>
      </c>
      <c r="D1287" s="129">
        <v>20162017</v>
      </c>
      <c r="E1287" s="315">
        <f>'Cooperative Fund'!F50</f>
        <v>0</v>
      </c>
      <c r="F1287" s="63"/>
    </row>
    <row r="1288" spans="1:6" ht="13.5" customHeight="1">
      <c r="A1288" s="129">
        <f aca="true" t="shared" si="48" ref="A1288:A1351">IF($G$1=0,"",$G$1)</f>
      </c>
      <c r="B1288" s="311" t="s">
        <v>690</v>
      </c>
      <c r="C1288" s="312">
        <f t="shared" si="47"/>
        <v>0</v>
      </c>
      <c r="D1288" s="129">
        <v>20162017</v>
      </c>
      <c r="E1288" s="315">
        <f>'Cooperative Fund'!F51</f>
        <v>0</v>
      </c>
      <c r="F1288" s="63"/>
    </row>
    <row r="1289" spans="1:6" ht="13.5" customHeight="1">
      <c r="A1289" s="129">
        <f t="shared" si="48"/>
      </c>
      <c r="B1289" s="311" t="s">
        <v>689</v>
      </c>
      <c r="C1289" s="312">
        <f t="shared" si="47"/>
        <v>0</v>
      </c>
      <c r="D1289" s="129">
        <v>20162017</v>
      </c>
      <c r="E1289" s="315">
        <f>'Cooperative Fund'!F52</f>
        <v>0</v>
      </c>
      <c r="F1289" s="63"/>
    </row>
    <row r="1290" spans="1:6" ht="13.5" customHeight="1">
      <c r="A1290" s="129">
        <f t="shared" si="48"/>
      </c>
      <c r="B1290" s="311" t="s">
        <v>688</v>
      </c>
      <c r="C1290" s="312">
        <f t="shared" si="47"/>
        <v>0</v>
      </c>
      <c r="D1290" s="129">
        <v>20162017</v>
      </c>
      <c r="E1290" s="315">
        <f>'Cooperative Fund'!F53</f>
        <v>0</v>
      </c>
      <c r="F1290" s="63"/>
    </row>
    <row r="1291" spans="1:6" ht="13.5" customHeight="1">
      <c r="A1291" s="129">
        <f t="shared" si="48"/>
      </c>
      <c r="B1291" s="311" t="s">
        <v>687</v>
      </c>
      <c r="C1291" s="312">
        <f t="shared" si="47"/>
        <v>0</v>
      </c>
      <c r="D1291" s="129">
        <v>20162017</v>
      </c>
      <c r="E1291" s="315">
        <f>'Cooperative Fund'!F54</f>
        <v>0</v>
      </c>
      <c r="F1291" s="63"/>
    </row>
    <row r="1292" spans="1:6" ht="13.5" customHeight="1">
      <c r="A1292" s="129">
        <f t="shared" si="48"/>
      </c>
      <c r="B1292" s="311" t="s">
        <v>686</v>
      </c>
      <c r="C1292" s="312">
        <f t="shared" si="47"/>
        <v>0</v>
      </c>
      <c r="D1292" s="129">
        <v>20162017</v>
      </c>
      <c r="E1292" s="315">
        <f>'Cooperative Fund'!F58</f>
        <v>0</v>
      </c>
      <c r="F1292" s="63"/>
    </row>
    <row r="1293" spans="1:6" ht="13.5" customHeight="1">
      <c r="A1293" s="129">
        <f t="shared" si="48"/>
      </c>
      <c r="B1293" s="326" t="s">
        <v>685</v>
      </c>
      <c r="C1293" s="312">
        <f t="shared" si="47"/>
        <v>0</v>
      </c>
      <c r="D1293" s="129">
        <v>20162017</v>
      </c>
      <c r="E1293" s="315">
        <f>'Cooperative Fund'!F59</f>
        <v>0</v>
      </c>
      <c r="F1293" s="63"/>
    </row>
    <row r="1294" spans="1:6" ht="13.5" customHeight="1">
      <c r="A1294" s="129">
        <f t="shared" si="48"/>
      </c>
      <c r="B1294" s="326" t="s">
        <v>684</v>
      </c>
      <c r="C1294" s="312">
        <f t="shared" si="47"/>
        <v>0</v>
      </c>
      <c r="D1294" s="129">
        <v>20162017</v>
      </c>
      <c r="E1294" s="315">
        <f>'Cooperative Fund'!F60</f>
        <v>0</v>
      </c>
      <c r="F1294" s="63"/>
    </row>
    <row r="1295" spans="1:6" ht="13.5" customHeight="1">
      <c r="A1295" s="129">
        <f t="shared" si="48"/>
      </c>
      <c r="B1295" s="311" t="s">
        <v>683</v>
      </c>
      <c r="C1295" s="312">
        <f t="shared" si="47"/>
        <v>0</v>
      </c>
      <c r="D1295" s="129">
        <v>20162017</v>
      </c>
      <c r="E1295" s="315">
        <f>'Cooperative Fund'!F61</f>
        <v>0</v>
      </c>
      <c r="F1295" s="63"/>
    </row>
    <row r="1296" spans="1:6" ht="13.5" customHeight="1">
      <c r="A1296" s="129">
        <f t="shared" si="48"/>
      </c>
      <c r="B1296" s="311" t="s">
        <v>682</v>
      </c>
      <c r="C1296" s="312">
        <f>IF(ISNUMBER(E1296),E1296,0)</f>
        <v>0</v>
      </c>
      <c r="D1296" s="129">
        <v>20162017</v>
      </c>
      <c r="E1296" s="315">
        <f>'Cooperative Fund'!F64</f>
        <v>0</v>
      </c>
      <c r="F1296" s="63"/>
    </row>
    <row r="1297" spans="1:6" ht="13.5" customHeight="1">
      <c r="A1297" s="129">
        <f t="shared" si="48"/>
      </c>
      <c r="B1297" s="311" t="s">
        <v>681</v>
      </c>
      <c r="C1297" s="312">
        <f t="shared" si="47"/>
        <v>0</v>
      </c>
      <c r="D1297" s="129">
        <v>20162017</v>
      </c>
      <c r="E1297" s="315">
        <f>'Cooperative Fund'!F72</f>
        <v>0</v>
      </c>
      <c r="F1297" s="63"/>
    </row>
    <row r="1298" spans="1:6" ht="13.5" customHeight="1">
      <c r="A1298" s="129">
        <f t="shared" si="48"/>
      </c>
      <c r="B1298" s="311" t="s">
        <v>680</v>
      </c>
      <c r="C1298" s="312">
        <f t="shared" si="47"/>
        <v>0</v>
      </c>
      <c r="D1298" s="129">
        <v>20162017</v>
      </c>
      <c r="E1298" s="315">
        <f>'Cooperative Fund'!F73</f>
        <v>0</v>
      </c>
      <c r="F1298" s="63"/>
    </row>
    <row r="1299" spans="1:6" ht="13.5" customHeight="1">
      <c r="A1299" s="129">
        <f t="shared" si="48"/>
      </c>
      <c r="B1299" s="311" t="s">
        <v>679</v>
      </c>
      <c r="C1299" s="312">
        <f t="shared" si="47"/>
        <v>0</v>
      </c>
      <c r="D1299" s="129">
        <v>20162017</v>
      </c>
      <c r="E1299" s="315">
        <f>'Cooperative Fund'!F74</f>
        <v>0</v>
      </c>
      <c r="F1299" s="63"/>
    </row>
    <row r="1300" spans="1:6" ht="13.5" customHeight="1">
      <c r="A1300" s="129">
        <f t="shared" si="48"/>
      </c>
      <c r="B1300" s="311" t="s">
        <v>678</v>
      </c>
      <c r="C1300" s="312">
        <f t="shared" si="47"/>
        <v>0</v>
      </c>
      <c r="D1300" s="129">
        <v>20162017</v>
      </c>
      <c r="E1300" s="315">
        <f>'Cooperative Fund'!F75</f>
        <v>0</v>
      </c>
      <c r="F1300" s="63"/>
    </row>
    <row r="1301" spans="1:6" ht="13.5" customHeight="1">
      <c r="A1301" s="129">
        <f t="shared" si="48"/>
      </c>
      <c r="B1301" s="327" t="s">
        <v>677</v>
      </c>
      <c r="C1301" s="312">
        <f t="shared" si="47"/>
        <v>0</v>
      </c>
      <c r="D1301" s="129">
        <v>20162017</v>
      </c>
      <c r="E1301" s="315">
        <f>'Cooperative Fund'!F76</f>
        <v>0</v>
      </c>
      <c r="F1301" s="63"/>
    </row>
    <row r="1302" spans="1:6" ht="13.5" customHeight="1">
      <c r="A1302" s="129">
        <f t="shared" si="48"/>
      </c>
      <c r="B1302" s="327" t="s">
        <v>1270</v>
      </c>
      <c r="C1302" s="312">
        <f t="shared" si="47"/>
        <v>0</v>
      </c>
      <c r="D1302" s="129">
        <v>20162017</v>
      </c>
      <c r="E1302" s="315">
        <f>'Cooperative Fund'!F77</f>
        <v>0</v>
      </c>
      <c r="F1302" s="63"/>
    </row>
    <row r="1303" spans="1:6" ht="13.5" customHeight="1">
      <c r="A1303" s="129">
        <f t="shared" si="48"/>
      </c>
      <c r="B1303" s="327" t="s">
        <v>2497</v>
      </c>
      <c r="C1303" s="312">
        <f t="shared" si="47"/>
        <v>0</v>
      </c>
      <c r="D1303" s="129">
        <v>20162017</v>
      </c>
      <c r="E1303" s="315">
        <f>'Cooperative Fund'!F78</f>
        <v>0</v>
      </c>
      <c r="F1303" s="63"/>
    </row>
    <row r="1304" spans="1:6" ht="13.5" customHeight="1">
      <c r="A1304" s="129">
        <f t="shared" si="48"/>
      </c>
      <c r="B1304" s="327" t="s">
        <v>2498</v>
      </c>
      <c r="C1304" s="312">
        <f t="shared" si="47"/>
        <v>0</v>
      </c>
      <c r="D1304" s="129">
        <v>20162017</v>
      </c>
      <c r="E1304" s="315">
        <f>'Cooperative Fund'!F79</f>
        <v>0</v>
      </c>
      <c r="F1304" s="63"/>
    </row>
    <row r="1305" spans="1:6" ht="13.5" customHeight="1">
      <c r="A1305" s="129">
        <f t="shared" si="48"/>
      </c>
      <c r="B1305" s="327" t="s">
        <v>676</v>
      </c>
      <c r="C1305" s="312">
        <f t="shared" si="47"/>
        <v>0</v>
      </c>
      <c r="D1305" s="129">
        <v>20162017</v>
      </c>
      <c r="E1305" s="315">
        <f>'Cooperative Fund'!F80</f>
        <v>0</v>
      </c>
      <c r="F1305" s="63"/>
    </row>
    <row r="1306" spans="1:6" ht="13.5" customHeight="1">
      <c r="A1306" s="129">
        <f t="shared" si="48"/>
      </c>
      <c r="B1306" s="311" t="s">
        <v>675</v>
      </c>
      <c r="C1306" s="312">
        <f t="shared" si="47"/>
        <v>0</v>
      </c>
      <c r="D1306" s="129">
        <v>20162017</v>
      </c>
      <c r="E1306" s="315">
        <f>'Cooperative Fund'!F81</f>
        <v>0</v>
      </c>
      <c r="F1306" s="63"/>
    </row>
    <row r="1307" spans="1:6" ht="13.5" customHeight="1">
      <c r="A1307" s="129">
        <f t="shared" si="48"/>
      </c>
      <c r="B1307" s="311" t="s">
        <v>674</v>
      </c>
      <c r="C1307" s="312">
        <f t="shared" si="47"/>
        <v>0</v>
      </c>
      <c r="D1307" s="129">
        <v>20162017</v>
      </c>
      <c r="E1307" s="315">
        <f>'Cooperative Fund'!F82</f>
        <v>0</v>
      </c>
      <c r="F1307" s="63"/>
    </row>
    <row r="1308" spans="1:6" ht="13.5" customHeight="1">
      <c r="A1308" s="129">
        <f t="shared" si="48"/>
      </c>
      <c r="B1308" s="311" t="s">
        <v>1901</v>
      </c>
      <c r="C1308" s="312">
        <f t="shared" si="47"/>
        <v>0</v>
      </c>
      <c r="D1308" s="129">
        <v>20162017</v>
      </c>
      <c r="E1308" s="315">
        <f>'Cooperative Fund'!F83</f>
        <v>0</v>
      </c>
      <c r="F1308" s="63"/>
    </row>
    <row r="1309" spans="1:6" ht="13.5" customHeight="1">
      <c r="A1309" s="129">
        <f t="shared" si="48"/>
      </c>
      <c r="B1309" s="311" t="s">
        <v>673</v>
      </c>
      <c r="C1309" s="312">
        <f t="shared" si="47"/>
        <v>0</v>
      </c>
      <c r="D1309" s="129">
        <v>20162017</v>
      </c>
      <c r="E1309" s="315">
        <f>'Cooperative Fund'!F84</f>
        <v>0</v>
      </c>
      <c r="F1309" s="63"/>
    </row>
    <row r="1310" spans="1:6" ht="13.5" customHeight="1">
      <c r="A1310" s="129">
        <f t="shared" si="48"/>
      </c>
      <c r="B1310" s="311" t="s">
        <v>672</v>
      </c>
      <c r="C1310" s="312">
        <f t="shared" si="47"/>
        <v>0</v>
      </c>
      <c r="D1310" s="129">
        <v>20162017</v>
      </c>
      <c r="E1310" s="315">
        <f>'Cooperative Fund'!F85</f>
        <v>0</v>
      </c>
      <c r="F1310" s="63"/>
    </row>
    <row r="1311" spans="1:6" ht="13.5" customHeight="1">
      <c r="A1311" s="129">
        <f t="shared" si="48"/>
      </c>
      <c r="B1311" s="311" t="s">
        <v>671</v>
      </c>
      <c r="C1311" s="312">
        <f t="shared" si="47"/>
        <v>0</v>
      </c>
      <c r="D1311" s="129">
        <v>20162017</v>
      </c>
      <c r="E1311" s="315">
        <f>'Cooperative Fund'!F86</f>
        <v>0</v>
      </c>
      <c r="F1311" s="63"/>
    </row>
    <row r="1312" spans="1:6" ht="13.5" customHeight="1">
      <c r="A1312" s="129">
        <f t="shared" si="48"/>
      </c>
      <c r="B1312" s="311" t="s">
        <v>2502</v>
      </c>
      <c r="C1312" s="313">
        <f t="shared" si="47"/>
        <v>0</v>
      </c>
      <c r="D1312" s="129">
        <v>20162017</v>
      </c>
      <c r="E1312" s="315">
        <f>'Cooperative Fund'!F90</f>
        <v>0</v>
      </c>
      <c r="F1312" s="63"/>
    </row>
    <row r="1313" spans="1:6" ht="13.5" customHeight="1">
      <c r="A1313" s="129">
        <f t="shared" si="48"/>
      </c>
      <c r="B1313" s="311" t="s">
        <v>2503</v>
      </c>
      <c r="C1313" s="313">
        <f t="shared" si="47"/>
        <v>0</v>
      </c>
      <c r="D1313" s="129">
        <v>20162017</v>
      </c>
      <c r="E1313" s="315">
        <f>'Cooperative Fund'!F91</f>
        <v>0</v>
      </c>
      <c r="F1313" s="63"/>
    </row>
    <row r="1314" spans="1:6" ht="13.5" customHeight="1">
      <c r="A1314" s="129">
        <f t="shared" si="48"/>
      </c>
      <c r="B1314" s="311" t="s">
        <v>2504</v>
      </c>
      <c r="C1314" s="312">
        <f t="shared" si="47"/>
        <v>0</v>
      </c>
      <c r="D1314" s="129">
        <v>20162017</v>
      </c>
      <c r="E1314" s="315">
        <f>'Cooperative Fund'!F92</f>
        <v>0</v>
      </c>
      <c r="F1314" s="63"/>
    </row>
    <row r="1315" spans="1:6" ht="13.5" customHeight="1">
      <c r="A1315" s="129">
        <f t="shared" si="48"/>
      </c>
      <c r="B1315" s="311" t="s">
        <v>2505</v>
      </c>
      <c r="C1315" s="312">
        <f t="shared" si="47"/>
        <v>0</v>
      </c>
      <c r="D1315" s="129">
        <v>20162017</v>
      </c>
      <c r="E1315" s="315">
        <f>'Cooperative Fund'!F93</f>
        <v>0</v>
      </c>
      <c r="F1315" s="63"/>
    </row>
    <row r="1316" spans="1:6" ht="13.5" customHeight="1">
      <c r="A1316" s="129">
        <f t="shared" si="48"/>
      </c>
      <c r="B1316" s="311" t="s">
        <v>2506</v>
      </c>
      <c r="C1316" s="312">
        <f t="shared" si="47"/>
        <v>0</v>
      </c>
      <c r="D1316" s="129">
        <v>20162017</v>
      </c>
      <c r="E1316" s="315">
        <f>'Cooperative Fund'!F94</f>
        <v>0</v>
      </c>
      <c r="F1316" s="63"/>
    </row>
    <row r="1317" spans="1:6" ht="13.5" customHeight="1">
      <c r="A1317" s="129">
        <f t="shared" si="48"/>
      </c>
      <c r="B1317" s="323" t="s">
        <v>2507</v>
      </c>
      <c r="C1317" s="312">
        <f t="shared" si="47"/>
        <v>0</v>
      </c>
      <c r="D1317" s="129">
        <v>20162017</v>
      </c>
      <c r="E1317" s="315">
        <f>'Cooperative Fund'!F95</f>
        <v>0</v>
      </c>
      <c r="F1317" s="63"/>
    </row>
    <row r="1318" spans="1:8" ht="13.5" customHeight="1">
      <c r="A1318" s="129">
        <f t="shared" si="48"/>
      </c>
      <c r="B1318" s="323" t="s">
        <v>2508</v>
      </c>
      <c r="C1318" s="312">
        <f t="shared" si="47"/>
        <v>0</v>
      </c>
      <c r="D1318" s="129">
        <v>20162017</v>
      </c>
      <c r="E1318" s="315">
        <f>'Cooperative Fund'!F96</f>
        <v>0</v>
      </c>
      <c r="F1318" s="63"/>
      <c r="H1318" s="263"/>
    </row>
    <row r="1319" spans="1:8" ht="13.5" customHeight="1">
      <c r="A1319" s="129">
        <f t="shared" si="48"/>
      </c>
      <c r="B1319" s="323" t="s">
        <v>2509</v>
      </c>
      <c r="C1319" s="316">
        <f t="shared" si="47"/>
        <v>0</v>
      </c>
      <c r="D1319" s="129">
        <v>20162017</v>
      </c>
      <c r="E1319" s="315">
        <f>'Cooperative Fund'!F97</f>
        <v>0</v>
      </c>
      <c r="F1319" s="63"/>
      <c r="H1319" s="263"/>
    </row>
    <row r="1320" spans="1:8" ht="13.5" customHeight="1">
      <c r="A1320" s="129">
        <f t="shared" si="48"/>
      </c>
      <c r="B1320" s="311" t="s">
        <v>2510</v>
      </c>
      <c r="C1320" s="316">
        <f t="shared" si="47"/>
        <v>0</v>
      </c>
      <c r="D1320" s="129">
        <v>20162017</v>
      </c>
      <c r="E1320" s="315">
        <f>'Cooperative Fund'!F98</f>
        <v>0</v>
      </c>
      <c r="F1320" s="63"/>
      <c r="H1320" s="263"/>
    </row>
    <row r="1321" spans="1:6" ht="13.5" customHeight="1">
      <c r="A1321" s="129">
        <f t="shared" si="48"/>
      </c>
      <c r="B1321" s="311" t="s">
        <v>2511</v>
      </c>
      <c r="C1321" s="316">
        <f t="shared" si="47"/>
        <v>0</v>
      </c>
      <c r="D1321" s="129">
        <v>20162017</v>
      </c>
      <c r="E1321" s="315">
        <f>'Cooperative Fund'!F99</f>
        <v>0</v>
      </c>
      <c r="F1321" s="63"/>
    </row>
    <row r="1322" spans="1:6" ht="13.5" customHeight="1">
      <c r="A1322" s="129">
        <f t="shared" si="48"/>
      </c>
      <c r="B1322" s="311" t="s">
        <v>2512</v>
      </c>
      <c r="C1322" s="316">
        <f>IF(ISNUMBER(E1322),E1322,0)</f>
        <v>0</v>
      </c>
      <c r="D1322" s="129">
        <v>20162017</v>
      </c>
      <c r="E1322" s="315">
        <f>'Cooperative Fund'!F100</f>
        <v>0</v>
      </c>
      <c r="F1322" s="63"/>
    </row>
    <row r="1323" spans="1:6" ht="13.5" customHeight="1">
      <c r="A1323" s="129">
        <f t="shared" si="48"/>
      </c>
      <c r="B1323" s="311" t="s">
        <v>2513</v>
      </c>
      <c r="C1323" s="316">
        <f>IF(ISNUMBER(E1323),E1323,0)</f>
        <v>0</v>
      </c>
      <c r="D1323" s="129">
        <v>20162017</v>
      </c>
      <c r="E1323" s="315">
        <f>'Cooperative Fund'!F101</f>
        <v>0</v>
      </c>
      <c r="F1323" s="63"/>
    </row>
    <row r="1324" spans="1:6" ht="13.5" customHeight="1">
      <c r="A1324" s="129">
        <f t="shared" si="48"/>
      </c>
      <c r="B1324" s="311" t="s">
        <v>2514</v>
      </c>
      <c r="C1324" s="316">
        <f aca="true" t="shared" si="49" ref="C1324:C1391">IF(ISNUMBER(E1324),E1324,0)</f>
        <v>0</v>
      </c>
      <c r="D1324" s="129">
        <v>20162017</v>
      </c>
      <c r="E1324" s="315">
        <f>'Cooperative Fund'!F102</f>
        <v>0</v>
      </c>
      <c r="F1324" s="63"/>
    </row>
    <row r="1325" spans="1:6" ht="13.5" customHeight="1">
      <c r="A1325" s="129">
        <f t="shared" si="48"/>
      </c>
      <c r="B1325" s="311" t="s">
        <v>2515</v>
      </c>
      <c r="C1325" s="316">
        <f t="shared" si="49"/>
        <v>0</v>
      </c>
      <c r="D1325" s="129">
        <v>20162017</v>
      </c>
      <c r="E1325" s="315">
        <f>'Cooperative Fund'!F103</f>
        <v>0</v>
      </c>
      <c r="F1325" s="63"/>
    </row>
    <row r="1326" spans="1:6" ht="13.5" customHeight="1">
      <c r="A1326" s="129">
        <f t="shared" si="48"/>
      </c>
      <c r="B1326" s="311" t="s">
        <v>2516</v>
      </c>
      <c r="C1326" s="312">
        <f t="shared" si="49"/>
        <v>0</v>
      </c>
      <c r="D1326" s="129">
        <v>20162017</v>
      </c>
      <c r="E1326" s="315">
        <f>'Cooperative Fund'!F104</f>
        <v>0</v>
      </c>
      <c r="F1326" s="63"/>
    </row>
    <row r="1327" spans="1:6" ht="13.5" customHeight="1">
      <c r="A1327" s="129">
        <f t="shared" si="48"/>
      </c>
      <c r="B1327" s="311" t="s">
        <v>1763</v>
      </c>
      <c r="C1327" s="312">
        <f>IF(ISNUMBER(E1327),E1327,0)</f>
        <v>0</v>
      </c>
      <c r="D1327" s="129">
        <v>20162017</v>
      </c>
      <c r="E1327" s="315">
        <f>'Cooperative Fund'!F108</f>
        <v>0</v>
      </c>
      <c r="F1327" s="63"/>
    </row>
    <row r="1328" spans="1:6" ht="13.5" customHeight="1">
      <c r="A1328" s="129">
        <f t="shared" si="48"/>
      </c>
      <c r="B1328" s="311" t="s">
        <v>1764</v>
      </c>
      <c r="C1328" s="312">
        <f t="shared" si="49"/>
        <v>0</v>
      </c>
      <c r="D1328" s="129">
        <v>20162017</v>
      </c>
      <c r="E1328" s="315">
        <f>'Cooperative Fund'!F109</f>
        <v>0</v>
      </c>
      <c r="F1328" s="63"/>
    </row>
    <row r="1329" spans="1:6" ht="13.5" customHeight="1">
      <c r="A1329" s="129">
        <f t="shared" si="48"/>
      </c>
      <c r="B1329" s="311" t="s">
        <v>1765</v>
      </c>
      <c r="C1329" s="312">
        <f t="shared" si="49"/>
        <v>0</v>
      </c>
      <c r="D1329" s="129">
        <v>20162017</v>
      </c>
      <c r="E1329" s="315">
        <f>'Cooperative Fund'!F110</f>
        <v>0</v>
      </c>
      <c r="F1329" s="63"/>
    </row>
    <row r="1330" spans="1:6" ht="13.5" customHeight="1">
      <c r="A1330" s="129">
        <f t="shared" si="48"/>
      </c>
      <c r="B1330" s="311" t="s">
        <v>1766</v>
      </c>
      <c r="C1330" s="312">
        <f t="shared" si="49"/>
        <v>0</v>
      </c>
      <c r="D1330" s="129">
        <v>20162017</v>
      </c>
      <c r="E1330" s="315">
        <f>'Cooperative Fund'!F111</f>
        <v>0</v>
      </c>
      <c r="F1330" s="63"/>
    </row>
    <row r="1331" spans="1:6" ht="13.5" customHeight="1">
      <c r="A1331" s="129">
        <f t="shared" si="48"/>
      </c>
      <c r="B1331" s="311" t="s">
        <v>1767</v>
      </c>
      <c r="C1331" s="312">
        <f aca="true" t="shared" si="50" ref="C1331:C1341">IF(ISNUMBER(E1331),E1331,0)</f>
        <v>0</v>
      </c>
      <c r="D1331" s="129">
        <v>20162017</v>
      </c>
      <c r="E1331" s="315">
        <f>'Cooperative Fund'!F112</f>
        <v>0</v>
      </c>
      <c r="F1331" s="63"/>
    </row>
    <row r="1332" spans="1:6" ht="13.5" customHeight="1">
      <c r="A1332" s="129">
        <f t="shared" si="48"/>
      </c>
      <c r="B1332" s="323" t="s">
        <v>1768</v>
      </c>
      <c r="C1332" s="312">
        <f t="shared" si="50"/>
        <v>0</v>
      </c>
      <c r="D1332" s="129">
        <v>20162017</v>
      </c>
      <c r="E1332" s="315">
        <f>'Cooperative Fund'!F113</f>
        <v>0</v>
      </c>
      <c r="F1332" s="63"/>
    </row>
    <row r="1333" spans="1:6" ht="13.5" customHeight="1">
      <c r="A1333" s="129">
        <f t="shared" si="48"/>
      </c>
      <c r="B1333" s="323" t="s">
        <v>2499</v>
      </c>
      <c r="C1333" s="312">
        <f t="shared" si="50"/>
        <v>0</v>
      </c>
      <c r="D1333" s="129">
        <v>20162017</v>
      </c>
      <c r="E1333" s="315">
        <f>'Cooperative Fund'!F114</f>
        <v>0</v>
      </c>
      <c r="F1333" s="63"/>
    </row>
    <row r="1334" spans="1:6" ht="13.5" customHeight="1">
      <c r="A1334" s="129">
        <f t="shared" si="48"/>
      </c>
      <c r="B1334" s="323" t="s">
        <v>2500</v>
      </c>
      <c r="C1334" s="312">
        <f t="shared" si="50"/>
        <v>0</v>
      </c>
      <c r="D1334" s="129">
        <v>20162017</v>
      </c>
      <c r="E1334" s="315">
        <f>'Cooperative Fund'!F115</f>
        <v>0</v>
      </c>
      <c r="F1334" s="63"/>
    </row>
    <row r="1335" spans="1:6" ht="13.5" customHeight="1">
      <c r="A1335" s="129">
        <f t="shared" si="48"/>
      </c>
      <c r="B1335" s="311" t="s">
        <v>1769</v>
      </c>
      <c r="C1335" s="312">
        <f t="shared" si="50"/>
        <v>0</v>
      </c>
      <c r="D1335" s="129">
        <v>20162017</v>
      </c>
      <c r="E1335" s="315">
        <f>'Cooperative Fund'!F116</f>
        <v>0</v>
      </c>
      <c r="F1335" s="63"/>
    </row>
    <row r="1336" spans="1:6" ht="13.5" customHeight="1">
      <c r="A1336" s="129">
        <f t="shared" si="48"/>
      </c>
      <c r="B1336" s="311" t="s">
        <v>1770</v>
      </c>
      <c r="C1336" s="316">
        <f t="shared" si="50"/>
        <v>0</v>
      </c>
      <c r="D1336" s="129">
        <v>20162017</v>
      </c>
      <c r="E1336" s="315">
        <f>'Cooperative Fund'!F117</f>
        <v>0</v>
      </c>
      <c r="F1336" s="63"/>
    </row>
    <row r="1337" spans="1:6" ht="13.5" customHeight="1">
      <c r="A1337" s="129">
        <f t="shared" si="48"/>
      </c>
      <c r="B1337" s="311" t="s">
        <v>1771</v>
      </c>
      <c r="C1337" s="316">
        <f t="shared" si="50"/>
        <v>0</v>
      </c>
      <c r="D1337" s="129">
        <v>20162017</v>
      </c>
      <c r="E1337" s="315">
        <f>'Cooperative Fund'!F118</f>
        <v>0</v>
      </c>
      <c r="F1337" s="63"/>
    </row>
    <row r="1338" spans="1:6" ht="13.5" customHeight="1">
      <c r="A1338" s="129">
        <f t="shared" si="48"/>
      </c>
      <c r="B1338" s="311" t="s">
        <v>1827</v>
      </c>
      <c r="C1338" s="316">
        <f t="shared" si="50"/>
        <v>0</v>
      </c>
      <c r="D1338" s="129">
        <v>20162017</v>
      </c>
      <c r="E1338" s="315">
        <f>'Cooperative Fund'!F119</f>
        <v>0</v>
      </c>
      <c r="F1338" s="63"/>
    </row>
    <row r="1339" spans="1:8" ht="13.5" customHeight="1">
      <c r="A1339" s="129">
        <f t="shared" si="48"/>
      </c>
      <c r="B1339" s="311" t="s">
        <v>1902</v>
      </c>
      <c r="C1339" s="312">
        <f t="shared" si="50"/>
        <v>0</v>
      </c>
      <c r="D1339" s="129">
        <v>20162017</v>
      </c>
      <c r="E1339" s="315">
        <f>'Cooperative Fund'!F120</f>
        <v>0</v>
      </c>
      <c r="F1339" s="63"/>
      <c r="H1339" s="263"/>
    </row>
    <row r="1340" spans="1:6" ht="13.5" customHeight="1">
      <c r="A1340" s="129">
        <f t="shared" si="48"/>
      </c>
      <c r="B1340" s="311" t="s">
        <v>1772</v>
      </c>
      <c r="C1340" s="312">
        <f t="shared" si="50"/>
        <v>0</v>
      </c>
      <c r="D1340" s="129">
        <v>20162017</v>
      </c>
      <c r="E1340" s="315">
        <f>'Cooperative Fund'!F121</f>
        <v>0</v>
      </c>
      <c r="F1340" s="63"/>
    </row>
    <row r="1341" spans="1:6" ht="13.5" customHeight="1">
      <c r="A1341" s="129">
        <f t="shared" si="48"/>
      </c>
      <c r="B1341" s="311" t="s">
        <v>1773</v>
      </c>
      <c r="C1341" s="312">
        <f t="shared" si="50"/>
        <v>0</v>
      </c>
      <c r="D1341" s="129">
        <v>20162017</v>
      </c>
      <c r="E1341" s="315">
        <f>'Cooperative Fund'!F122</f>
        <v>0</v>
      </c>
      <c r="F1341" s="63"/>
    </row>
    <row r="1342" spans="1:6" ht="13.5" customHeight="1">
      <c r="A1342" s="129">
        <f t="shared" si="48"/>
      </c>
      <c r="B1342" s="311" t="s">
        <v>1774</v>
      </c>
      <c r="C1342" s="312">
        <f>IF(ISNUMBER(E1342),E1342,0)</f>
        <v>0</v>
      </c>
      <c r="D1342" s="129">
        <v>20162017</v>
      </c>
      <c r="E1342" s="315">
        <f>'Cooperative Fund'!F123</f>
        <v>0</v>
      </c>
      <c r="F1342" s="63"/>
    </row>
    <row r="1343" spans="1:6" ht="13.5" customHeight="1">
      <c r="A1343" s="129">
        <f t="shared" si="48"/>
      </c>
      <c r="B1343" s="311" t="s">
        <v>1271</v>
      </c>
      <c r="C1343" s="312">
        <f>IF(ISNUMBER(E1343),E1343,0)</f>
        <v>0</v>
      </c>
      <c r="D1343" s="129">
        <v>20162017</v>
      </c>
      <c r="E1343" s="315">
        <f>'Cooperative Fund'!F127</f>
        <v>0</v>
      </c>
      <c r="F1343" s="63"/>
    </row>
    <row r="1344" spans="1:6" ht="13.5" customHeight="1">
      <c r="A1344" s="129">
        <f t="shared" si="48"/>
      </c>
      <c r="B1344" s="311" t="s">
        <v>1272</v>
      </c>
      <c r="C1344" s="312">
        <f>IF(ISNUMBER(E1344),E1344,0)</f>
        <v>0</v>
      </c>
      <c r="D1344" s="129">
        <v>20162017</v>
      </c>
      <c r="E1344" s="315">
        <f>'Cooperative Fund'!F128</f>
        <v>0</v>
      </c>
      <c r="F1344" s="63"/>
    </row>
    <row r="1345" spans="1:6" ht="13.5" customHeight="1">
      <c r="A1345" s="129">
        <f t="shared" si="48"/>
      </c>
      <c r="B1345" s="311" t="s">
        <v>1273</v>
      </c>
      <c r="C1345" s="312">
        <f>IF(ISNUMBER(E1345),E1345,0)</f>
        <v>0</v>
      </c>
      <c r="D1345" s="129">
        <v>20162017</v>
      </c>
      <c r="E1345" s="315">
        <f>'Cooperative Fund'!F129</f>
        <v>0</v>
      </c>
      <c r="F1345" s="63"/>
    </row>
    <row r="1346" spans="1:6" ht="13.5" customHeight="1">
      <c r="A1346" s="129">
        <f t="shared" si="48"/>
      </c>
      <c r="B1346" s="311" t="s">
        <v>1274</v>
      </c>
      <c r="C1346" s="312">
        <f t="shared" si="49"/>
        <v>0</v>
      </c>
      <c r="D1346" s="129">
        <v>20162017</v>
      </c>
      <c r="E1346" s="315">
        <f>'Cooperative Fund'!F130</f>
        <v>0</v>
      </c>
      <c r="F1346" s="63"/>
    </row>
    <row r="1347" spans="1:6" ht="13.5" customHeight="1">
      <c r="A1347" s="129">
        <f t="shared" si="48"/>
      </c>
      <c r="B1347" s="311" t="s">
        <v>1275</v>
      </c>
      <c r="C1347" s="312">
        <f t="shared" si="49"/>
        <v>0</v>
      </c>
      <c r="D1347" s="129">
        <v>20162017</v>
      </c>
      <c r="E1347" s="315">
        <f>'Cooperative Fund'!F131</f>
        <v>0</v>
      </c>
      <c r="F1347" s="63"/>
    </row>
    <row r="1348" spans="1:6" ht="13.5" customHeight="1">
      <c r="A1348" s="129">
        <f t="shared" si="48"/>
      </c>
      <c r="B1348" s="311" t="s">
        <v>1276</v>
      </c>
      <c r="C1348" s="312">
        <f t="shared" si="49"/>
        <v>0</v>
      </c>
      <c r="D1348" s="129">
        <v>20162017</v>
      </c>
      <c r="E1348" s="315">
        <f>'Cooperative Fund'!F132</f>
        <v>0</v>
      </c>
      <c r="F1348" s="63"/>
    </row>
    <row r="1349" spans="1:6" ht="13.5" customHeight="1">
      <c r="A1349" s="129">
        <f t="shared" si="48"/>
      </c>
      <c r="B1349" s="311" t="s">
        <v>2517</v>
      </c>
      <c r="C1349" s="312">
        <f t="shared" si="49"/>
        <v>0</v>
      </c>
      <c r="D1349" s="129">
        <v>20162017</v>
      </c>
      <c r="E1349" s="315">
        <f>'Cooperative Fund'!F133</f>
        <v>0</v>
      </c>
      <c r="F1349" s="63"/>
    </row>
    <row r="1350" spans="1:6" ht="13.5" customHeight="1">
      <c r="A1350" s="129">
        <f t="shared" si="48"/>
      </c>
      <c r="B1350" s="311" t="s">
        <v>2518</v>
      </c>
      <c r="C1350" s="312">
        <f t="shared" si="49"/>
        <v>0</v>
      </c>
      <c r="D1350" s="129">
        <v>20162017</v>
      </c>
      <c r="E1350" s="315">
        <f>'Cooperative Fund'!F134</f>
        <v>0</v>
      </c>
      <c r="F1350" s="63"/>
    </row>
    <row r="1351" spans="1:6" ht="13.5" customHeight="1">
      <c r="A1351" s="129">
        <f t="shared" si="48"/>
      </c>
      <c r="B1351" s="311" t="s">
        <v>1277</v>
      </c>
      <c r="C1351" s="316">
        <f t="shared" si="49"/>
        <v>0</v>
      </c>
      <c r="D1351" s="129">
        <v>20162017</v>
      </c>
      <c r="E1351" s="315">
        <f>'Cooperative Fund'!F135</f>
        <v>0</v>
      </c>
      <c r="F1351" s="63"/>
    </row>
    <row r="1352" spans="1:6" ht="13.5" customHeight="1">
      <c r="A1352" s="129">
        <f aca="true" t="shared" si="51" ref="A1352:A1415">IF($G$1=0,"",$G$1)</f>
      </c>
      <c r="B1352" s="311" t="s">
        <v>1278</v>
      </c>
      <c r="C1352" s="316">
        <f>IF(ISNUMBER(E1352),E1352,0)</f>
        <v>0</v>
      </c>
      <c r="D1352" s="129">
        <v>20162017</v>
      </c>
      <c r="E1352" s="315">
        <f>'Cooperative Fund'!F136</f>
        <v>0</v>
      </c>
      <c r="F1352" s="63"/>
    </row>
    <row r="1353" spans="1:6" ht="13.5" customHeight="1">
      <c r="A1353" s="129">
        <f t="shared" si="51"/>
      </c>
      <c r="B1353" s="311" t="s">
        <v>1279</v>
      </c>
      <c r="C1353" s="316">
        <f>IF(ISNUMBER(E1353),E1353,0)</f>
        <v>0</v>
      </c>
      <c r="D1353" s="129">
        <v>20162017</v>
      </c>
      <c r="E1353" s="315">
        <f>'Cooperative Fund'!F137</f>
        <v>0</v>
      </c>
      <c r="F1353" s="63"/>
    </row>
    <row r="1354" spans="1:7" s="263" customFormat="1" ht="13.5" customHeight="1">
      <c r="A1354" s="129">
        <f t="shared" si="51"/>
      </c>
      <c r="B1354" s="311" t="s">
        <v>1280</v>
      </c>
      <c r="C1354" s="312">
        <f t="shared" si="49"/>
        <v>0</v>
      </c>
      <c r="D1354" s="129">
        <v>20162017</v>
      </c>
      <c r="E1354" s="315">
        <f>'Cooperative Fund'!F138</f>
        <v>0</v>
      </c>
      <c r="F1354" s="63"/>
      <c r="G1354" s="60"/>
    </row>
    <row r="1355" spans="1:6" ht="13.5" customHeight="1">
      <c r="A1355" s="129">
        <f t="shared" si="51"/>
      </c>
      <c r="B1355" s="311" t="s">
        <v>1903</v>
      </c>
      <c r="C1355" s="312">
        <f t="shared" si="49"/>
        <v>0</v>
      </c>
      <c r="D1355" s="129">
        <v>20162017</v>
      </c>
      <c r="E1355" s="315">
        <f>'Cooperative Fund'!F139</f>
        <v>0</v>
      </c>
      <c r="F1355" s="63"/>
    </row>
    <row r="1356" spans="1:6" ht="13.5" customHeight="1">
      <c r="A1356" s="129">
        <f t="shared" si="51"/>
      </c>
      <c r="B1356" s="311" t="s">
        <v>1281</v>
      </c>
      <c r="C1356" s="312">
        <f t="shared" si="49"/>
        <v>0</v>
      </c>
      <c r="D1356" s="129">
        <v>20162017</v>
      </c>
      <c r="E1356" s="315">
        <f>'Cooperative Fund'!F140</f>
        <v>0</v>
      </c>
      <c r="F1356" s="63"/>
    </row>
    <row r="1357" spans="1:6" ht="13.5" customHeight="1">
      <c r="A1357" s="129">
        <f t="shared" si="51"/>
      </c>
      <c r="B1357" s="311" t="s">
        <v>1282</v>
      </c>
      <c r="C1357" s="312">
        <f t="shared" si="49"/>
        <v>0</v>
      </c>
      <c r="D1357" s="129">
        <v>20162017</v>
      </c>
      <c r="E1357" s="315">
        <f>'Cooperative Fund'!F141</f>
        <v>0</v>
      </c>
      <c r="F1357" s="63"/>
    </row>
    <row r="1358" spans="1:6" ht="13.5" customHeight="1">
      <c r="A1358" s="129">
        <f t="shared" si="51"/>
      </c>
      <c r="B1358" s="311" t="s">
        <v>1283</v>
      </c>
      <c r="C1358" s="312">
        <f>IF(ISNUMBER(E1358),E1358,0)</f>
        <v>0</v>
      </c>
      <c r="D1358" s="129">
        <v>20162017</v>
      </c>
      <c r="E1358" s="315">
        <f>'Cooperative Fund'!F142</f>
        <v>0</v>
      </c>
      <c r="F1358" s="63"/>
    </row>
    <row r="1359" spans="1:6" ht="13.5" customHeight="1">
      <c r="A1359" s="129">
        <f t="shared" si="51"/>
      </c>
      <c r="B1359" s="311" t="s">
        <v>1284</v>
      </c>
      <c r="C1359" s="312">
        <f t="shared" si="49"/>
        <v>0</v>
      </c>
      <c r="D1359" s="129">
        <v>20162017</v>
      </c>
      <c r="E1359" s="315">
        <f>'Cooperative Fund'!F146</f>
        <v>0</v>
      </c>
      <c r="F1359" s="63"/>
    </row>
    <row r="1360" spans="1:6" ht="13.5" customHeight="1">
      <c r="A1360" s="129">
        <f t="shared" si="51"/>
      </c>
      <c r="B1360" s="311" t="s">
        <v>1285</v>
      </c>
      <c r="C1360" s="312">
        <f t="shared" si="49"/>
        <v>0</v>
      </c>
      <c r="D1360" s="129">
        <v>20162017</v>
      </c>
      <c r="E1360" s="315">
        <f>'Cooperative Fund'!F147</f>
        <v>0</v>
      </c>
      <c r="F1360" s="63"/>
    </row>
    <row r="1361" spans="1:6" ht="13.5" customHeight="1">
      <c r="A1361" s="129">
        <f t="shared" si="51"/>
      </c>
      <c r="B1361" s="311" t="s">
        <v>1286</v>
      </c>
      <c r="C1361" s="312">
        <f t="shared" si="49"/>
        <v>0</v>
      </c>
      <c r="D1361" s="129">
        <v>20162017</v>
      </c>
      <c r="E1361" s="315">
        <f>'Cooperative Fund'!F148</f>
        <v>0</v>
      </c>
      <c r="F1361" s="63"/>
    </row>
    <row r="1362" spans="1:6" ht="13.5" customHeight="1">
      <c r="A1362" s="129">
        <f t="shared" si="51"/>
      </c>
      <c r="B1362" s="311" t="s">
        <v>1287</v>
      </c>
      <c r="C1362" s="312">
        <f t="shared" si="49"/>
        <v>0</v>
      </c>
      <c r="D1362" s="129">
        <v>20162017</v>
      </c>
      <c r="E1362" s="315">
        <f>'Cooperative Fund'!F149</f>
        <v>0</v>
      </c>
      <c r="F1362" s="63"/>
    </row>
    <row r="1363" spans="1:6" ht="13.5" customHeight="1">
      <c r="A1363" s="129">
        <f t="shared" si="51"/>
      </c>
      <c r="B1363" s="311" t="s">
        <v>1288</v>
      </c>
      <c r="C1363" s="312">
        <f t="shared" si="49"/>
        <v>0</v>
      </c>
      <c r="D1363" s="129">
        <v>20162017</v>
      </c>
      <c r="E1363" s="315">
        <f>'Cooperative Fund'!F150</f>
        <v>0</v>
      </c>
      <c r="F1363" s="63"/>
    </row>
    <row r="1364" spans="1:6" ht="13.5" customHeight="1">
      <c r="A1364" s="129">
        <f t="shared" si="51"/>
      </c>
      <c r="B1364" s="311" t="s">
        <v>1289</v>
      </c>
      <c r="C1364" s="312">
        <f t="shared" si="49"/>
        <v>0</v>
      </c>
      <c r="D1364" s="129">
        <v>20162017</v>
      </c>
      <c r="E1364" s="315">
        <f>'Cooperative Fund'!F151</f>
        <v>0</v>
      </c>
      <c r="F1364" s="63"/>
    </row>
    <row r="1365" spans="1:6" ht="13.5" customHeight="1">
      <c r="A1365" s="129">
        <f t="shared" si="51"/>
      </c>
      <c r="B1365" s="311" t="s">
        <v>2519</v>
      </c>
      <c r="C1365" s="312">
        <f t="shared" si="49"/>
        <v>0</v>
      </c>
      <c r="D1365" s="129">
        <v>20162017</v>
      </c>
      <c r="E1365" s="315">
        <f>'Cooperative Fund'!F152</f>
        <v>0</v>
      </c>
      <c r="F1365" s="63"/>
    </row>
    <row r="1366" spans="1:6" ht="13.5" customHeight="1">
      <c r="A1366" s="129">
        <f t="shared" si="51"/>
      </c>
      <c r="B1366" s="311" t="s">
        <v>2520</v>
      </c>
      <c r="C1366" s="312">
        <f t="shared" si="49"/>
        <v>0</v>
      </c>
      <c r="D1366" s="129">
        <v>20162017</v>
      </c>
      <c r="E1366" s="315">
        <f>'Cooperative Fund'!F153</f>
        <v>0</v>
      </c>
      <c r="F1366" s="63"/>
    </row>
    <row r="1367" spans="1:6" ht="13.5" customHeight="1">
      <c r="A1367" s="129">
        <f t="shared" si="51"/>
      </c>
      <c r="B1367" s="311" t="s">
        <v>1290</v>
      </c>
      <c r="C1367" s="312">
        <f t="shared" si="49"/>
        <v>0</v>
      </c>
      <c r="D1367" s="129">
        <v>20162017</v>
      </c>
      <c r="E1367" s="315">
        <f>'Cooperative Fund'!F154</f>
        <v>0</v>
      </c>
      <c r="F1367" s="63"/>
    </row>
    <row r="1368" spans="1:6" ht="13.5" customHeight="1">
      <c r="A1368" s="129">
        <f t="shared" si="51"/>
      </c>
      <c r="B1368" s="311" t="s">
        <v>1291</v>
      </c>
      <c r="C1368" s="312">
        <f>IF(ISNUMBER(E1368),E1368,0)</f>
        <v>0</v>
      </c>
      <c r="D1368" s="129">
        <v>20162017</v>
      </c>
      <c r="E1368" s="315">
        <f>'Cooperative Fund'!F155</f>
        <v>0</v>
      </c>
      <c r="F1368" s="63"/>
    </row>
    <row r="1369" spans="1:6" ht="13.5" customHeight="1">
      <c r="A1369" s="129">
        <f t="shared" si="51"/>
      </c>
      <c r="B1369" s="311" t="s">
        <v>1292</v>
      </c>
      <c r="C1369" s="312">
        <f>IF(ISNUMBER(E1369),E1369,0)</f>
        <v>0</v>
      </c>
      <c r="D1369" s="129">
        <v>20162017</v>
      </c>
      <c r="E1369" s="315">
        <f>'Cooperative Fund'!F156</f>
        <v>0</v>
      </c>
      <c r="F1369" s="63"/>
    </row>
    <row r="1370" spans="1:6" ht="13.5" customHeight="1">
      <c r="A1370" s="129">
        <f t="shared" si="51"/>
      </c>
      <c r="B1370" s="311" t="s">
        <v>1293</v>
      </c>
      <c r="C1370" s="312">
        <f t="shared" si="49"/>
        <v>0</v>
      </c>
      <c r="D1370" s="129">
        <v>20162017</v>
      </c>
      <c r="E1370" s="315">
        <f>'Cooperative Fund'!F157</f>
        <v>0</v>
      </c>
      <c r="F1370" s="63"/>
    </row>
    <row r="1371" spans="1:6" ht="13.5" customHeight="1">
      <c r="A1371" s="129">
        <f t="shared" si="51"/>
      </c>
      <c r="B1371" s="311" t="s">
        <v>1904</v>
      </c>
      <c r="C1371" s="312">
        <f t="shared" si="49"/>
        <v>0</v>
      </c>
      <c r="D1371" s="129">
        <v>20162017</v>
      </c>
      <c r="E1371" s="315">
        <f>'Cooperative Fund'!F158</f>
        <v>0</v>
      </c>
      <c r="F1371" s="63"/>
    </row>
    <row r="1372" spans="1:6" ht="13.5" customHeight="1">
      <c r="A1372" s="129">
        <f t="shared" si="51"/>
      </c>
      <c r="B1372" s="311" t="s">
        <v>1294</v>
      </c>
      <c r="C1372" s="312">
        <f t="shared" si="49"/>
        <v>0</v>
      </c>
      <c r="D1372" s="129">
        <v>20162017</v>
      </c>
      <c r="E1372" s="315">
        <f>'Cooperative Fund'!F159</f>
        <v>0</v>
      </c>
      <c r="F1372" s="63"/>
    </row>
    <row r="1373" spans="1:6" ht="13.5" customHeight="1">
      <c r="A1373" s="129">
        <f t="shared" si="51"/>
      </c>
      <c r="B1373" s="311" t="s">
        <v>1295</v>
      </c>
      <c r="C1373" s="312">
        <f t="shared" si="49"/>
        <v>0</v>
      </c>
      <c r="D1373" s="129">
        <v>20162017</v>
      </c>
      <c r="E1373" s="315">
        <f>'Cooperative Fund'!F160</f>
        <v>0</v>
      </c>
      <c r="F1373" s="63"/>
    </row>
    <row r="1374" spans="1:6" ht="13.5" customHeight="1">
      <c r="A1374" s="129">
        <f t="shared" si="51"/>
      </c>
      <c r="B1374" s="311" t="s">
        <v>1296</v>
      </c>
      <c r="C1374" s="312">
        <f>IF(ISNUMBER(E1374),E1374,0)</f>
        <v>0</v>
      </c>
      <c r="D1374" s="129">
        <v>20162017</v>
      </c>
      <c r="E1374" s="315">
        <f>'Cooperative Fund'!F161</f>
        <v>0</v>
      </c>
      <c r="F1374" s="63"/>
    </row>
    <row r="1375" spans="1:6" ht="13.5" customHeight="1">
      <c r="A1375" s="129">
        <f t="shared" si="51"/>
      </c>
      <c r="B1375" s="311" t="s">
        <v>1297</v>
      </c>
      <c r="C1375" s="312">
        <f t="shared" si="49"/>
        <v>0</v>
      </c>
      <c r="D1375" s="129">
        <v>20162017</v>
      </c>
      <c r="E1375" s="315">
        <f>'Cooperative Fund'!F165</f>
        <v>0</v>
      </c>
      <c r="F1375" s="63"/>
    </row>
    <row r="1376" spans="1:6" ht="13.5" customHeight="1">
      <c r="A1376" s="129">
        <f t="shared" si="51"/>
      </c>
      <c r="B1376" s="311" t="s">
        <v>1298</v>
      </c>
      <c r="C1376" s="312">
        <f t="shared" si="49"/>
        <v>0</v>
      </c>
      <c r="D1376" s="129">
        <v>20162017</v>
      </c>
      <c r="E1376" s="315">
        <f>'Cooperative Fund'!F166</f>
        <v>0</v>
      </c>
      <c r="F1376" s="63"/>
    </row>
    <row r="1377" spans="1:6" ht="13.5" customHeight="1">
      <c r="A1377" s="129">
        <f t="shared" si="51"/>
      </c>
      <c r="B1377" s="311" t="s">
        <v>1299</v>
      </c>
      <c r="C1377" s="312">
        <f t="shared" si="49"/>
        <v>0</v>
      </c>
      <c r="D1377" s="129">
        <v>20162017</v>
      </c>
      <c r="E1377" s="315">
        <f>'Cooperative Fund'!F167</f>
        <v>0</v>
      </c>
      <c r="F1377" s="63"/>
    </row>
    <row r="1378" spans="1:6" ht="13.5" customHeight="1">
      <c r="A1378" s="129">
        <f t="shared" si="51"/>
      </c>
      <c r="B1378" s="311" t="s">
        <v>1300</v>
      </c>
      <c r="C1378" s="312">
        <f t="shared" si="49"/>
        <v>0</v>
      </c>
      <c r="D1378" s="129">
        <v>20162017</v>
      </c>
      <c r="E1378" s="315">
        <f>'Cooperative Fund'!F168</f>
        <v>0</v>
      </c>
      <c r="F1378" s="63"/>
    </row>
    <row r="1379" spans="1:6" ht="13.5" customHeight="1">
      <c r="A1379" s="129">
        <f t="shared" si="51"/>
      </c>
      <c r="B1379" s="311" t="s">
        <v>1301</v>
      </c>
      <c r="C1379" s="312">
        <f t="shared" si="49"/>
        <v>0</v>
      </c>
      <c r="D1379" s="129">
        <v>20162017</v>
      </c>
      <c r="E1379" s="315">
        <f>'Cooperative Fund'!F169</f>
        <v>0</v>
      </c>
      <c r="F1379" s="63"/>
    </row>
    <row r="1380" spans="1:6" ht="13.5" customHeight="1">
      <c r="A1380" s="129">
        <f t="shared" si="51"/>
      </c>
      <c r="B1380" s="311" t="s">
        <v>1302</v>
      </c>
      <c r="C1380" s="312">
        <f t="shared" si="49"/>
        <v>0</v>
      </c>
      <c r="D1380" s="129">
        <v>20162017</v>
      </c>
      <c r="E1380" s="315">
        <f>'Cooperative Fund'!F170</f>
        <v>0</v>
      </c>
      <c r="F1380" s="63"/>
    </row>
    <row r="1381" spans="1:6" ht="13.5" customHeight="1">
      <c r="A1381" s="129">
        <f t="shared" si="51"/>
      </c>
      <c r="B1381" s="311" t="s">
        <v>2521</v>
      </c>
      <c r="C1381" s="312">
        <f t="shared" si="49"/>
        <v>0</v>
      </c>
      <c r="D1381" s="129">
        <v>20162017</v>
      </c>
      <c r="E1381" s="315">
        <f>'Cooperative Fund'!F171</f>
        <v>0</v>
      </c>
      <c r="F1381" s="63"/>
    </row>
    <row r="1382" spans="1:6" ht="13.5" customHeight="1">
      <c r="A1382" s="129">
        <f t="shared" si="51"/>
      </c>
      <c r="B1382" s="311" t="s">
        <v>2522</v>
      </c>
      <c r="C1382" s="312">
        <f t="shared" si="49"/>
        <v>0</v>
      </c>
      <c r="D1382" s="129">
        <v>20162017</v>
      </c>
      <c r="E1382" s="315">
        <f>'Cooperative Fund'!F172</f>
        <v>0</v>
      </c>
      <c r="F1382" s="63"/>
    </row>
    <row r="1383" spans="1:6" ht="13.5" customHeight="1">
      <c r="A1383" s="129">
        <f t="shared" si="51"/>
      </c>
      <c r="B1383" s="311" t="s">
        <v>1303</v>
      </c>
      <c r="C1383" s="312">
        <f t="shared" si="49"/>
        <v>0</v>
      </c>
      <c r="D1383" s="129">
        <v>20162017</v>
      </c>
      <c r="E1383" s="315">
        <f>'Cooperative Fund'!F173</f>
        <v>0</v>
      </c>
      <c r="F1383" s="63"/>
    </row>
    <row r="1384" spans="1:6" ht="13.5" customHeight="1">
      <c r="A1384" s="129">
        <f t="shared" si="51"/>
      </c>
      <c r="B1384" s="311" t="s">
        <v>1304</v>
      </c>
      <c r="C1384" s="312">
        <f>IF(ISNUMBER(E1384),E1384,0)</f>
        <v>0</v>
      </c>
      <c r="D1384" s="129">
        <v>20162017</v>
      </c>
      <c r="E1384" s="315">
        <f>'Cooperative Fund'!F174</f>
        <v>0</v>
      </c>
      <c r="F1384" s="63"/>
    </row>
    <row r="1385" spans="1:6" ht="13.5" customHeight="1">
      <c r="A1385" s="129">
        <f t="shared" si="51"/>
      </c>
      <c r="B1385" s="311" t="s">
        <v>1305</v>
      </c>
      <c r="C1385" s="312">
        <f>IF(ISNUMBER(E1385),E1385,0)</f>
        <v>0</v>
      </c>
      <c r="D1385" s="129">
        <v>20162017</v>
      </c>
      <c r="E1385" s="315">
        <f>'Cooperative Fund'!F175</f>
        <v>0</v>
      </c>
      <c r="F1385" s="63"/>
    </row>
    <row r="1386" spans="1:6" ht="13.5" customHeight="1">
      <c r="A1386" s="129">
        <f t="shared" si="51"/>
      </c>
      <c r="B1386" s="311" t="s">
        <v>1905</v>
      </c>
      <c r="C1386" s="312">
        <f t="shared" si="49"/>
        <v>0</v>
      </c>
      <c r="D1386" s="129">
        <v>20162017</v>
      </c>
      <c r="E1386" s="315">
        <f>'Cooperative Fund'!F176</f>
        <v>0</v>
      </c>
      <c r="F1386" s="63"/>
    </row>
    <row r="1387" spans="1:6" ht="13.5" customHeight="1">
      <c r="A1387" s="129">
        <f t="shared" si="51"/>
      </c>
      <c r="B1387" s="311" t="s">
        <v>1306</v>
      </c>
      <c r="C1387" s="312">
        <f t="shared" si="49"/>
        <v>0</v>
      </c>
      <c r="D1387" s="129">
        <v>20162017</v>
      </c>
      <c r="E1387" s="315">
        <f>'Cooperative Fund'!F177</f>
        <v>0</v>
      </c>
      <c r="F1387" s="63"/>
    </row>
    <row r="1388" spans="1:6" ht="13.5" customHeight="1">
      <c r="A1388" s="129">
        <f t="shared" si="51"/>
      </c>
      <c r="B1388" s="311" t="s">
        <v>1307</v>
      </c>
      <c r="C1388" s="312">
        <f t="shared" si="49"/>
        <v>0</v>
      </c>
      <c r="D1388" s="129">
        <v>20162017</v>
      </c>
      <c r="E1388" s="315">
        <f>'Cooperative Fund'!F178</f>
        <v>0</v>
      </c>
      <c r="F1388" s="63"/>
    </row>
    <row r="1389" spans="1:6" ht="13.5" customHeight="1">
      <c r="A1389" s="129">
        <f t="shared" si="51"/>
      </c>
      <c r="B1389" s="311" t="s">
        <v>1308</v>
      </c>
      <c r="C1389" s="312">
        <f t="shared" si="49"/>
        <v>0</v>
      </c>
      <c r="D1389" s="129">
        <v>20162017</v>
      </c>
      <c r="E1389" s="315">
        <f>'Cooperative Fund'!F179</f>
        <v>0</v>
      </c>
      <c r="F1389" s="63"/>
    </row>
    <row r="1390" spans="1:6" ht="13.5" customHeight="1">
      <c r="A1390" s="129">
        <f t="shared" si="51"/>
      </c>
      <c r="B1390" s="311" t="s">
        <v>670</v>
      </c>
      <c r="C1390" s="312">
        <f t="shared" si="49"/>
        <v>0</v>
      </c>
      <c r="D1390" s="129">
        <v>20162017</v>
      </c>
      <c r="E1390" s="315">
        <f>'Cooperative Fund'!F183</f>
        <v>0</v>
      </c>
      <c r="F1390" s="63"/>
    </row>
    <row r="1391" spans="1:6" ht="13.5" customHeight="1">
      <c r="A1391" s="129">
        <f t="shared" si="51"/>
      </c>
      <c r="B1391" s="311" t="s">
        <v>669</v>
      </c>
      <c r="C1391" s="312">
        <f t="shared" si="49"/>
        <v>0</v>
      </c>
      <c r="D1391" s="129">
        <v>20162017</v>
      </c>
      <c r="E1391" s="315">
        <f>'Cooperative Fund'!F184</f>
        <v>0</v>
      </c>
      <c r="F1391" s="63"/>
    </row>
    <row r="1392" spans="1:6" ht="13.5" customHeight="1">
      <c r="A1392" s="129">
        <f t="shared" si="51"/>
      </c>
      <c r="B1392" s="311" t="s">
        <v>668</v>
      </c>
      <c r="C1392" s="312">
        <f aca="true" t="shared" si="52" ref="C1392:C1429">IF(ISNUMBER(E1392),E1392,0)</f>
        <v>0</v>
      </c>
      <c r="D1392" s="129">
        <v>20162017</v>
      </c>
      <c r="E1392" s="315">
        <f>'Cooperative Fund'!F185</f>
        <v>0</v>
      </c>
      <c r="F1392" s="63"/>
    </row>
    <row r="1393" spans="1:6" ht="13.5" customHeight="1">
      <c r="A1393" s="129">
        <f t="shared" si="51"/>
      </c>
      <c r="B1393" s="311" t="s">
        <v>667</v>
      </c>
      <c r="C1393" s="312">
        <f t="shared" si="52"/>
        <v>0</v>
      </c>
      <c r="D1393" s="129">
        <v>20162017</v>
      </c>
      <c r="E1393" s="315">
        <f>'Cooperative Fund'!F186</f>
        <v>0</v>
      </c>
      <c r="F1393" s="63"/>
    </row>
    <row r="1394" spans="1:6" ht="13.5" customHeight="1">
      <c r="A1394" s="129">
        <f t="shared" si="51"/>
      </c>
      <c r="B1394" s="311" t="s">
        <v>666</v>
      </c>
      <c r="C1394" s="312">
        <f t="shared" si="52"/>
        <v>0</v>
      </c>
      <c r="D1394" s="129">
        <v>20162017</v>
      </c>
      <c r="E1394" s="315">
        <f>'Cooperative Fund'!F187</f>
        <v>0</v>
      </c>
      <c r="F1394" s="63"/>
    </row>
    <row r="1395" spans="1:6" ht="13.5" customHeight="1">
      <c r="A1395" s="129">
        <f t="shared" si="51"/>
      </c>
      <c r="B1395" s="311" t="s">
        <v>1309</v>
      </c>
      <c r="C1395" s="312">
        <f t="shared" si="52"/>
        <v>0</v>
      </c>
      <c r="D1395" s="129">
        <v>20162017</v>
      </c>
      <c r="E1395" s="315">
        <f>'Cooperative Fund'!F188</f>
        <v>0</v>
      </c>
      <c r="F1395" s="63"/>
    </row>
    <row r="1396" spans="1:6" ht="13.5" customHeight="1">
      <c r="A1396" s="129">
        <f t="shared" si="51"/>
      </c>
      <c r="B1396" s="311" t="s">
        <v>2523</v>
      </c>
      <c r="C1396" s="312">
        <f t="shared" si="52"/>
        <v>0</v>
      </c>
      <c r="D1396" s="129">
        <v>20162017</v>
      </c>
      <c r="E1396" s="315">
        <f>'Cooperative Fund'!F189</f>
        <v>0</v>
      </c>
      <c r="F1396" s="63"/>
    </row>
    <row r="1397" spans="1:6" ht="13.5" customHeight="1">
      <c r="A1397" s="129">
        <f t="shared" si="51"/>
      </c>
      <c r="B1397" s="311" t="s">
        <v>2524</v>
      </c>
      <c r="C1397" s="312">
        <f t="shared" si="52"/>
        <v>0</v>
      </c>
      <c r="D1397" s="129">
        <v>20162017</v>
      </c>
      <c r="E1397" s="315">
        <f>'Cooperative Fund'!F190</f>
        <v>0</v>
      </c>
      <c r="F1397" s="63"/>
    </row>
    <row r="1398" spans="1:6" ht="13.5" customHeight="1">
      <c r="A1398" s="129">
        <f t="shared" si="51"/>
      </c>
      <c r="B1398" s="311" t="s">
        <v>665</v>
      </c>
      <c r="C1398" s="312">
        <f t="shared" si="52"/>
        <v>0</v>
      </c>
      <c r="D1398" s="129">
        <v>20162017</v>
      </c>
      <c r="E1398" s="315">
        <f>'Cooperative Fund'!F191</f>
        <v>0</v>
      </c>
      <c r="F1398" s="63"/>
    </row>
    <row r="1399" spans="1:6" ht="13.5" customHeight="1">
      <c r="A1399" s="129">
        <f t="shared" si="51"/>
      </c>
      <c r="B1399" s="311" t="s">
        <v>664</v>
      </c>
      <c r="C1399" s="312">
        <f t="shared" si="52"/>
        <v>0</v>
      </c>
      <c r="D1399" s="129">
        <v>20162017</v>
      </c>
      <c r="E1399" s="315">
        <f>'Cooperative Fund'!F192</f>
        <v>0</v>
      </c>
      <c r="F1399" s="63"/>
    </row>
    <row r="1400" spans="1:6" ht="13.5" customHeight="1">
      <c r="A1400" s="129">
        <f t="shared" si="51"/>
      </c>
      <c r="B1400" s="311" t="s">
        <v>663</v>
      </c>
      <c r="C1400" s="312">
        <f t="shared" si="52"/>
        <v>0</v>
      </c>
      <c r="D1400" s="129">
        <v>20162017</v>
      </c>
      <c r="E1400" s="315">
        <f>'Cooperative Fund'!F193</f>
        <v>0</v>
      </c>
      <c r="F1400" s="63"/>
    </row>
    <row r="1401" spans="1:6" ht="13.5" customHeight="1">
      <c r="A1401" s="129">
        <f t="shared" si="51"/>
      </c>
      <c r="B1401" s="311" t="s">
        <v>1906</v>
      </c>
      <c r="C1401" s="312">
        <f t="shared" si="52"/>
        <v>0</v>
      </c>
      <c r="D1401" s="129">
        <v>20162017</v>
      </c>
      <c r="E1401" s="315">
        <f>'Cooperative Fund'!F194</f>
        <v>0</v>
      </c>
      <c r="F1401" s="63"/>
    </row>
    <row r="1402" spans="1:6" ht="13.5" customHeight="1">
      <c r="A1402" s="129">
        <f t="shared" si="51"/>
      </c>
      <c r="B1402" s="311" t="s">
        <v>662</v>
      </c>
      <c r="C1402" s="312">
        <f t="shared" si="52"/>
        <v>0</v>
      </c>
      <c r="D1402" s="129">
        <v>20162017</v>
      </c>
      <c r="E1402" s="315">
        <f>'Cooperative Fund'!F195</f>
        <v>0</v>
      </c>
      <c r="F1402" s="63"/>
    </row>
    <row r="1403" spans="1:6" ht="13.5" customHeight="1">
      <c r="A1403" s="129">
        <f t="shared" si="51"/>
      </c>
      <c r="B1403" s="311" t="s">
        <v>661</v>
      </c>
      <c r="C1403" s="312">
        <f t="shared" si="52"/>
        <v>0</v>
      </c>
      <c r="D1403" s="129">
        <v>20162017</v>
      </c>
      <c r="E1403" s="315">
        <f>'Cooperative Fund'!F196</f>
        <v>0</v>
      </c>
      <c r="F1403" s="63"/>
    </row>
    <row r="1404" spans="1:6" ht="13.5" customHeight="1">
      <c r="A1404" s="129">
        <f t="shared" si="51"/>
      </c>
      <c r="B1404" s="311" t="s">
        <v>660</v>
      </c>
      <c r="C1404" s="312">
        <f t="shared" si="52"/>
        <v>0</v>
      </c>
      <c r="D1404" s="129">
        <v>20162017</v>
      </c>
      <c r="E1404" s="315">
        <f>'Cooperative Fund'!F197</f>
        <v>0</v>
      </c>
      <c r="F1404" s="63"/>
    </row>
    <row r="1405" spans="1:6" ht="13.5" customHeight="1">
      <c r="A1405" s="129">
        <f t="shared" si="51"/>
      </c>
      <c r="B1405" s="311" t="s">
        <v>2626</v>
      </c>
      <c r="C1405" s="312">
        <f t="shared" si="52"/>
        <v>0</v>
      </c>
      <c r="D1405" s="129">
        <v>20162017</v>
      </c>
      <c r="E1405" s="315">
        <f>'Cooperative Fund'!F201</f>
        <v>0</v>
      </c>
      <c r="F1405" s="63"/>
    </row>
    <row r="1406" spans="1:6" ht="13.5" customHeight="1">
      <c r="A1406" s="129">
        <f t="shared" si="51"/>
      </c>
      <c r="B1406" s="311" t="s">
        <v>2625</v>
      </c>
      <c r="C1406" s="312">
        <f t="shared" si="52"/>
        <v>0</v>
      </c>
      <c r="D1406" s="129">
        <v>20162017</v>
      </c>
      <c r="E1406" s="315">
        <f>'Cooperative Fund'!F202</f>
        <v>0</v>
      </c>
      <c r="F1406" s="63"/>
    </row>
    <row r="1407" spans="1:6" ht="13.5" customHeight="1">
      <c r="A1407" s="129">
        <f t="shared" si="51"/>
      </c>
      <c r="B1407" s="311" t="s">
        <v>2627</v>
      </c>
      <c r="C1407" s="312">
        <f t="shared" si="52"/>
        <v>0</v>
      </c>
      <c r="D1407" s="129">
        <v>20162017</v>
      </c>
      <c r="E1407" s="315">
        <f>'Cooperative Fund'!F203</f>
        <v>0</v>
      </c>
      <c r="F1407" s="63"/>
    </row>
    <row r="1408" spans="1:6" ht="13.5" customHeight="1">
      <c r="A1408" s="129">
        <f t="shared" si="51"/>
      </c>
      <c r="B1408" s="311" t="s">
        <v>2628</v>
      </c>
      <c r="C1408" s="312">
        <f t="shared" si="52"/>
        <v>0</v>
      </c>
      <c r="D1408" s="129">
        <v>20162017</v>
      </c>
      <c r="E1408" s="315">
        <f>'Cooperative Fund'!F204</f>
        <v>0</v>
      </c>
      <c r="F1408" s="63"/>
    </row>
    <row r="1409" spans="1:6" ht="13.5" customHeight="1">
      <c r="A1409" s="129">
        <f t="shared" si="51"/>
      </c>
      <c r="B1409" s="311" t="s">
        <v>2629</v>
      </c>
      <c r="C1409" s="312">
        <f t="shared" si="52"/>
        <v>0</v>
      </c>
      <c r="D1409" s="129">
        <v>20162017</v>
      </c>
      <c r="E1409" s="315">
        <f>'Cooperative Fund'!F205</f>
        <v>0</v>
      </c>
      <c r="F1409" s="63"/>
    </row>
    <row r="1410" spans="1:6" ht="13.5" customHeight="1">
      <c r="A1410" s="129">
        <f t="shared" si="51"/>
      </c>
      <c r="B1410" s="311" t="s">
        <v>2630</v>
      </c>
      <c r="C1410" s="312">
        <f t="shared" si="52"/>
        <v>0</v>
      </c>
      <c r="D1410" s="129">
        <v>20162017</v>
      </c>
      <c r="E1410" s="315">
        <f>'Cooperative Fund'!F206</f>
        <v>0</v>
      </c>
      <c r="F1410" s="63"/>
    </row>
    <row r="1411" spans="1:6" ht="13.5" customHeight="1">
      <c r="A1411" s="129">
        <f t="shared" si="51"/>
      </c>
      <c r="B1411" s="311" t="s">
        <v>2631</v>
      </c>
      <c r="C1411" s="312">
        <f t="shared" si="52"/>
        <v>0</v>
      </c>
      <c r="D1411" s="129">
        <v>20162017</v>
      </c>
      <c r="E1411" s="315">
        <f>'Cooperative Fund'!F207</f>
        <v>0</v>
      </c>
      <c r="F1411" s="63"/>
    </row>
    <row r="1412" spans="1:6" ht="13.5" customHeight="1">
      <c r="A1412" s="129">
        <f t="shared" si="51"/>
      </c>
      <c r="B1412" s="311" t="s">
        <v>2632</v>
      </c>
      <c r="C1412" s="312">
        <f t="shared" si="52"/>
        <v>0</v>
      </c>
      <c r="D1412" s="129">
        <v>20162017</v>
      </c>
      <c r="E1412" s="315">
        <f>'Cooperative Fund'!F208</f>
        <v>0</v>
      </c>
      <c r="F1412" s="63"/>
    </row>
    <row r="1413" spans="1:6" ht="13.5" customHeight="1">
      <c r="A1413" s="129">
        <f t="shared" si="51"/>
      </c>
      <c r="B1413" s="311" t="s">
        <v>2633</v>
      </c>
      <c r="C1413" s="312">
        <f t="shared" si="52"/>
        <v>0</v>
      </c>
      <c r="D1413" s="129">
        <v>20162017</v>
      </c>
      <c r="E1413" s="315">
        <f>'Cooperative Fund'!F209</f>
        <v>0</v>
      </c>
      <c r="F1413" s="63"/>
    </row>
    <row r="1414" spans="1:6" ht="13.5" customHeight="1">
      <c r="A1414" s="129">
        <f t="shared" si="51"/>
      </c>
      <c r="B1414" s="311" t="s">
        <v>2634</v>
      </c>
      <c r="C1414" s="312">
        <f t="shared" si="52"/>
        <v>0</v>
      </c>
      <c r="D1414" s="129">
        <v>20162017</v>
      </c>
      <c r="E1414" s="315">
        <f>'Cooperative Fund'!F210</f>
        <v>0</v>
      </c>
      <c r="F1414" s="63"/>
    </row>
    <row r="1415" spans="1:6" ht="13.5" customHeight="1">
      <c r="A1415" s="129">
        <f t="shared" si="51"/>
      </c>
      <c r="B1415" s="311" t="s">
        <v>2635</v>
      </c>
      <c r="C1415" s="312">
        <f t="shared" si="52"/>
        <v>0</v>
      </c>
      <c r="D1415" s="129">
        <v>20162017</v>
      </c>
      <c r="E1415" s="315">
        <f>'Cooperative Fund'!F211</f>
        <v>0</v>
      </c>
      <c r="F1415" s="63"/>
    </row>
    <row r="1416" spans="1:6" ht="13.5" customHeight="1">
      <c r="A1416" s="129">
        <f aca="true" t="shared" si="53" ref="A1416:A1479">IF($G$1=0,"",$G$1)</f>
      </c>
      <c r="B1416" s="311" t="s">
        <v>2636</v>
      </c>
      <c r="C1416" s="312">
        <f t="shared" si="52"/>
        <v>0</v>
      </c>
      <c r="D1416" s="129">
        <v>20162017</v>
      </c>
      <c r="E1416" s="315">
        <f>'Cooperative Fund'!F212</f>
        <v>0</v>
      </c>
      <c r="F1416" s="63"/>
    </row>
    <row r="1417" spans="1:6" ht="13.5" customHeight="1">
      <c r="A1417" s="129">
        <f t="shared" si="53"/>
      </c>
      <c r="B1417" s="311" t="s">
        <v>2637</v>
      </c>
      <c r="C1417" s="312">
        <f t="shared" si="52"/>
        <v>0</v>
      </c>
      <c r="D1417" s="129">
        <v>20162017</v>
      </c>
      <c r="E1417" s="315">
        <f>'Cooperative Fund'!F213</f>
        <v>0</v>
      </c>
      <c r="F1417" s="63"/>
    </row>
    <row r="1418" spans="1:6" ht="13.5" customHeight="1">
      <c r="A1418" s="129">
        <f t="shared" si="53"/>
      </c>
      <c r="B1418" s="311" t="s">
        <v>2638</v>
      </c>
      <c r="C1418" s="312">
        <f t="shared" si="52"/>
        <v>0</v>
      </c>
      <c r="D1418" s="129">
        <v>20162017</v>
      </c>
      <c r="E1418" s="315">
        <f>'Cooperative Fund'!F214</f>
        <v>0</v>
      </c>
      <c r="F1418" s="63"/>
    </row>
    <row r="1419" spans="1:6" ht="13.5" customHeight="1">
      <c r="A1419" s="129">
        <f t="shared" si="53"/>
      </c>
      <c r="B1419" s="311" t="s">
        <v>2639</v>
      </c>
      <c r="C1419" s="312">
        <f t="shared" si="52"/>
        <v>0</v>
      </c>
      <c r="D1419" s="129">
        <v>20162017</v>
      </c>
      <c r="E1419" s="315">
        <f>'Cooperative Fund'!F215</f>
        <v>0</v>
      </c>
      <c r="F1419" s="63"/>
    </row>
    <row r="1420" spans="1:6" ht="13.5" customHeight="1">
      <c r="A1420" s="129">
        <f t="shared" si="53"/>
      </c>
      <c r="B1420" s="311" t="s">
        <v>2594</v>
      </c>
      <c r="C1420" s="312">
        <f t="shared" si="52"/>
        <v>0</v>
      </c>
      <c r="D1420" s="129">
        <v>20162017</v>
      </c>
      <c r="E1420" s="315">
        <f>'Cooperative Fund'!F219</f>
        <v>0</v>
      </c>
      <c r="F1420" s="63"/>
    </row>
    <row r="1421" spans="1:6" ht="13.5" customHeight="1">
      <c r="A1421" s="129">
        <f t="shared" si="53"/>
      </c>
      <c r="B1421" s="311" t="s">
        <v>2595</v>
      </c>
      <c r="C1421" s="312">
        <f t="shared" si="52"/>
        <v>0</v>
      </c>
      <c r="D1421" s="129">
        <v>20162017</v>
      </c>
      <c r="E1421" s="315">
        <f>'Cooperative Fund'!F220</f>
        <v>0</v>
      </c>
      <c r="F1421" s="63"/>
    </row>
    <row r="1422" spans="1:6" ht="13.5" customHeight="1">
      <c r="A1422" s="129">
        <f t="shared" si="53"/>
      </c>
      <c r="B1422" s="311" t="s">
        <v>2596</v>
      </c>
      <c r="C1422" s="312">
        <f t="shared" si="52"/>
        <v>0</v>
      </c>
      <c r="D1422" s="129">
        <v>20162017</v>
      </c>
      <c r="E1422" s="315">
        <f>'Cooperative Fund'!F221</f>
        <v>0</v>
      </c>
      <c r="F1422" s="63"/>
    </row>
    <row r="1423" spans="1:6" ht="13.5" customHeight="1">
      <c r="A1423" s="129">
        <f t="shared" si="53"/>
      </c>
      <c r="B1423" s="311" t="s">
        <v>2597</v>
      </c>
      <c r="C1423" s="312">
        <f t="shared" si="52"/>
        <v>0</v>
      </c>
      <c r="D1423" s="129">
        <v>20162017</v>
      </c>
      <c r="E1423" s="315">
        <f>'Cooperative Fund'!F222</f>
        <v>0</v>
      </c>
      <c r="F1423" s="63"/>
    </row>
    <row r="1424" spans="1:6" ht="13.5" customHeight="1">
      <c r="A1424" s="129">
        <f t="shared" si="53"/>
      </c>
      <c r="B1424" s="311" t="s">
        <v>2598</v>
      </c>
      <c r="C1424" s="312">
        <f t="shared" si="52"/>
        <v>0</v>
      </c>
      <c r="D1424" s="129">
        <v>20162017</v>
      </c>
      <c r="E1424" s="315">
        <f>'Cooperative Fund'!F223</f>
        <v>0</v>
      </c>
      <c r="F1424" s="63"/>
    </row>
    <row r="1425" spans="1:6" ht="13.5" customHeight="1">
      <c r="A1425" s="129">
        <f t="shared" si="53"/>
      </c>
      <c r="B1425" s="311" t="s">
        <v>2599</v>
      </c>
      <c r="C1425" s="312">
        <f t="shared" si="52"/>
        <v>0</v>
      </c>
      <c r="D1425" s="129">
        <v>20162017</v>
      </c>
      <c r="E1425" s="315">
        <f>'Cooperative Fund'!F224</f>
        <v>0</v>
      </c>
      <c r="F1425" s="63"/>
    </row>
    <row r="1426" spans="1:6" ht="13.5" customHeight="1">
      <c r="A1426" s="129">
        <f t="shared" si="53"/>
      </c>
      <c r="B1426" s="311" t="s">
        <v>2600</v>
      </c>
      <c r="C1426" s="312">
        <f t="shared" si="52"/>
        <v>0</v>
      </c>
      <c r="D1426" s="129">
        <v>20162017</v>
      </c>
      <c r="E1426" s="315">
        <f>'Cooperative Fund'!F225</f>
        <v>0</v>
      </c>
      <c r="F1426" s="63"/>
    </row>
    <row r="1427" spans="1:6" ht="13.5" customHeight="1">
      <c r="A1427" s="129">
        <f t="shared" si="53"/>
      </c>
      <c r="B1427" s="311" t="s">
        <v>2601</v>
      </c>
      <c r="C1427" s="312">
        <f t="shared" si="52"/>
        <v>0</v>
      </c>
      <c r="D1427" s="129">
        <v>20162017</v>
      </c>
      <c r="E1427" s="315">
        <f>'Cooperative Fund'!F226</f>
        <v>0</v>
      </c>
      <c r="F1427" s="63"/>
    </row>
    <row r="1428" spans="1:6" ht="13.5" customHeight="1">
      <c r="A1428" s="129">
        <f t="shared" si="53"/>
      </c>
      <c r="B1428" s="311" t="s">
        <v>2602</v>
      </c>
      <c r="C1428" s="312">
        <f t="shared" si="52"/>
        <v>0</v>
      </c>
      <c r="D1428" s="129">
        <v>20162017</v>
      </c>
      <c r="E1428" s="315">
        <f>'Cooperative Fund'!F227</f>
        <v>0</v>
      </c>
      <c r="F1428" s="63"/>
    </row>
    <row r="1429" spans="1:6" ht="13.5" customHeight="1">
      <c r="A1429" s="129">
        <f t="shared" si="53"/>
      </c>
      <c r="B1429" s="311" t="s">
        <v>2603</v>
      </c>
      <c r="C1429" s="312">
        <f t="shared" si="52"/>
        <v>0</v>
      </c>
      <c r="D1429" s="129">
        <v>20162017</v>
      </c>
      <c r="E1429" s="315">
        <f>'Cooperative Fund'!F228</f>
        <v>0</v>
      </c>
      <c r="F1429" s="63"/>
    </row>
    <row r="1430" spans="1:6" ht="13.5" customHeight="1">
      <c r="A1430" s="129">
        <f t="shared" si="53"/>
      </c>
      <c r="B1430" s="311" t="s">
        <v>2604</v>
      </c>
      <c r="C1430" s="312">
        <f aca="true" t="shared" si="54" ref="C1430:C1438">IF(ISNUMBER(E1430),E1430,0)</f>
        <v>0</v>
      </c>
      <c r="D1430" s="129">
        <v>20162017</v>
      </c>
      <c r="E1430" s="315">
        <f>'Cooperative Fund'!F229</f>
        <v>0</v>
      </c>
      <c r="F1430" s="63"/>
    </row>
    <row r="1431" spans="1:6" ht="13.5" customHeight="1">
      <c r="A1431" s="129">
        <f t="shared" si="53"/>
      </c>
      <c r="B1431" s="311" t="s">
        <v>2605</v>
      </c>
      <c r="C1431" s="312">
        <f t="shared" si="54"/>
        <v>0</v>
      </c>
      <c r="D1431" s="129">
        <v>20162017</v>
      </c>
      <c r="E1431" s="315">
        <f>'Cooperative Fund'!F230</f>
        <v>0</v>
      </c>
      <c r="F1431" s="63"/>
    </row>
    <row r="1432" spans="1:6" ht="13.5" customHeight="1">
      <c r="A1432" s="129">
        <f t="shared" si="53"/>
      </c>
      <c r="B1432" s="311" t="s">
        <v>2606</v>
      </c>
      <c r="C1432" s="312">
        <f t="shared" si="54"/>
        <v>0</v>
      </c>
      <c r="D1432" s="129">
        <v>20162017</v>
      </c>
      <c r="E1432" s="315">
        <f>'Cooperative Fund'!F231</f>
        <v>0</v>
      </c>
      <c r="F1432" s="63"/>
    </row>
    <row r="1433" spans="1:6" ht="13.5" customHeight="1">
      <c r="A1433" s="129">
        <f t="shared" si="53"/>
      </c>
      <c r="B1433" s="311" t="s">
        <v>2607</v>
      </c>
      <c r="C1433" s="312">
        <f t="shared" si="54"/>
        <v>0</v>
      </c>
      <c r="D1433" s="129">
        <v>20162017</v>
      </c>
      <c r="E1433" s="315">
        <f>'Cooperative Fund'!F232</f>
        <v>0</v>
      </c>
      <c r="F1433" s="63"/>
    </row>
    <row r="1434" spans="1:6" ht="13.5" customHeight="1">
      <c r="A1434" s="129">
        <f t="shared" si="53"/>
      </c>
      <c r="B1434" s="311" t="s">
        <v>2608</v>
      </c>
      <c r="C1434" s="312">
        <f t="shared" si="54"/>
        <v>0</v>
      </c>
      <c r="D1434" s="129">
        <v>20162017</v>
      </c>
      <c r="E1434" s="315">
        <f>'Cooperative Fund'!F233</f>
        <v>0</v>
      </c>
      <c r="F1434" s="63"/>
    </row>
    <row r="1435" spans="1:6" ht="13.5" customHeight="1">
      <c r="A1435" s="129">
        <f t="shared" si="53"/>
      </c>
      <c r="B1435" s="311" t="s">
        <v>2609</v>
      </c>
      <c r="C1435" s="312">
        <f t="shared" si="54"/>
        <v>0</v>
      </c>
      <c r="D1435" s="129">
        <v>20162017</v>
      </c>
      <c r="E1435" s="315">
        <f>'Cooperative Fund'!F237</f>
        <v>0</v>
      </c>
      <c r="F1435" s="63"/>
    </row>
    <row r="1436" spans="1:6" ht="13.5" customHeight="1">
      <c r="A1436" s="129">
        <f t="shared" si="53"/>
      </c>
      <c r="B1436" s="311" t="s">
        <v>2610</v>
      </c>
      <c r="C1436" s="312">
        <f t="shared" si="54"/>
        <v>0</v>
      </c>
      <c r="D1436" s="129">
        <v>20162017</v>
      </c>
      <c r="E1436" s="315">
        <f>'Cooperative Fund'!F238</f>
        <v>0</v>
      </c>
      <c r="F1436" s="63"/>
    </row>
    <row r="1437" spans="1:6" ht="13.5" customHeight="1">
      <c r="A1437" s="129">
        <f t="shared" si="53"/>
      </c>
      <c r="B1437" s="311" t="s">
        <v>2611</v>
      </c>
      <c r="C1437" s="312">
        <f t="shared" si="54"/>
        <v>0</v>
      </c>
      <c r="D1437" s="129">
        <v>20162017</v>
      </c>
      <c r="E1437" s="315">
        <f>'Cooperative Fund'!F239</f>
        <v>0</v>
      </c>
      <c r="F1437" s="63"/>
    </row>
    <row r="1438" spans="1:6" ht="13.5" customHeight="1">
      <c r="A1438" s="129">
        <f t="shared" si="53"/>
      </c>
      <c r="B1438" s="311" t="s">
        <v>2612</v>
      </c>
      <c r="C1438" s="312">
        <f t="shared" si="54"/>
        <v>0</v>
      </c>
      <c r="D1438" s="129">
        <v>20162017</v>
      </c>
      <c r="E1438" s="315">
        <f>'Cooperative Fund'!F240</f>
        <v>0</v>
      </c>
      <c r="F1438" s="63"/>
    </row>
    <row r="1439" spans="1:6" ht="13.5" customHeight="1">
      <c r="A1439" s="129">
        <f t="shared" si="53"/>
      </c>
      <c r="B1439" s="311" t="s">
        <v>2613</v>
      </c>
      <c r="C1439" s="312">
        <f aca="true" t="shared" si="55" ref="C1439:C1453">IF(ISNUMBER(E1439),E1439,0)</f>
        <v>0</v>
      </c>
      <c r="D1439" s="129">
        <v>20162017</v>
      </c>
      <c r="E1439" s="315">
        <f>'Cooperative Fund'!F241</f>
        <v>0</v>
      </c>
      <c r="F1439" s="63"/>
    </row>
    <row r="1440" spans="1:15" ht="13.5" customHeight="1">
      <c r="A1440" s="129">
        <f t="shared" si="53"/>
      </c>
      <c r="B1440" s="311" t="s">
        <v>2614</v>
      </c>
      <c r="C1440" s="312">
        <f t="shared" si="55"/>
        <v>0</v>
      </c>
      <c r="D1440" s="129">
        <v>20162017</v>
      </c>
      <c r="E1440" s="315">
        <f>'Cooperative Fund'!F242</f>
        <v>0</v>
      </c>
      <c r="F1440" s="63"/>
      <c r="O1440" s="52"/>
    </row>
    <row r="1441" spans="1:15" ht="13.5" customHeight="1">
      <c r="A1441" s="129">
        <f t="shared" si="53"/>
      </c>
      <c r="B1441" s="311" t="s">
        <v>2615</v>
      </c>
      <c r="C1441" s="312">
        <f t="shared" si="55"/>
        <v>0</v>
      </c>
      <c r="D1441" s="129">
        <v>20162017</v>
      </c>
      <c r="E1441" s="315">
        <f>'Cooperative Fund'!F243</f>
        <v>0</v>
      </c>
      <c r="F1441" s="63"/>
      <c r="O1441" s="52"/>
    </row>
    <row r="1442" spans="1:15" ht="13.5" customHeight="1">
      <c r="A1442" s="129">
        <f t="shared" si="53"/>
      </c>
      <c r="B1442" s="311" t="s">
        <v>2616</v>
      </c>
      <c r="C1442" s="312">
        <f t="shared" si="55"/>
        <v>0</v>
      </c>
      <c r="D1442" s="129">
        <v>20162017</v>
      </c>
      <c r="E1442" s="315">
        <f>'Cooperative Fund'!F244</f>
        <v>0</v>
      </c>
      <c r="F1442" s="63"/>
      <c r="O1442" s="52"/>
    </row>
    <row r="1443" spans="1:15" ht="13.5" customHeight="1">
      <c r="A1443" s="129">
        <f t="shared" si="53"/>
      </c>
      <c r="B1443" s="311" t="s">
        <v>2617</v>
      </c>
      <c r="C1443" s="312">
        <f t="shared" si="55"/>
        <v>0</v>
      </c>
      <c r="D1443" s="129">
        <v>20162017</v>
      </c>
      <c r="E1443" s="315">
        <f>'Cooperative Fund'!F245</f>
        <v>0</v>
      </c>
      <c r="F1443" s="63"/>
      <c r="O1443" s="52"/>
    </row>
    <row r="1444" spans="1:15" ht="13.5" customHeight="1">
      <c r="A1444" s="129">
        <f t="shared" si="53"/>
      </c>
      <c r="B1444" s="311" t="s">
        <v>2618</v>
      </c>
      <c r="C1444" s="312">
        <f t="shared" si="55"/>
        <v>0</v>
      </c>
      <c r="D1444" s="129">
        <v>20162017</v>
      </c>
      <c r="E1444" s="315">
        <f>'Cooperative Fund'!F246</f>
        <v>0</v>
      </c>
      <c r="F1444" s="63"/>
      <c r="O1444" s="52"/>
    </row>
    <row r="1445" spans="1:15" ht="13.5" customHeight="1">
      <c r="A1445" s="129">
        <f t="shared" si="53"/>
      </c>
      <c r="B1445" s="311" t="s">
        <v>2619</v>
      </c>
      <c r="C1445" s="312">
        <f t="shared" si="55"/>
        <v>0</v>
      </c>
      <c r="D1445" s="129">
        <v>20162017</v>
      </c>
      <c r="E1445" s="315">
        <f>'Cooperative Fund'!F247</f>
        <v>0</v>
      </c>
      <c r="F1445" s="63"/>
      <c r="O1445" s="52"/>
    </row>
    <row r="1446" spans="1:15" ht="13.5" customHeight="1">
      <c r="A1446" s="129">
        <f t="shared" si="53"/>
      </c>
      <c r="B1446" s="311" t="s">
        <v>2620</v>
      </c>
      <c r="C1446" s="312">
        <f t="shared" si="55"/>
        <v>0</v>
      </c>
      <c r="D1446" s="129">
        <v>20162017</v>
      </c>
      <c r="E1446" s="315">
        <f>'Cooperative Fund'!F248</f>
        <v>0</v>
      </c>
      <c r="F1446" s="63"/>
      <c r="O1446" s="52"/>
    </row>
    <row r="1447" spans="1:15" ht="13.5" customHeight="1">
      <c r="A1447" s="129">
        <f t="shared" si="53"/>
      </c>
      <c r="B1447" s="311" t="s">
        <v>2621</v>
      </c>
      <c r="C1447" s="312">
        <f t="shared" si="55"/>
        <v>0</v>
      </c>
      <c r="D1447" s="129">
        <v>20162017</v>
      </c>
      <c r="E1447" s="315">
        <f>'Cooperative Fund'!F249</f>
        <v>0</v>
      </c>
      <c r="F1447" s="63"/>
      <c r="O1447" s="80"/>
    </row>
    <row r="1448" spans="1:6" ht="13.5" customHeight="1">
      <c r="A1448" s="129">
        <f t="shared" si="53"/>
      </c>
      <c r="B1448" s="311" t="s">
        <v>2622</v>
      </c>
      <c r="C1448" s="312">
        <f t="shared" si="55"/>
        <v>0</v>
      </c>
      <c r="D1448" s="129">
        <v>20162017</v>
      </c>
      <c r="E1448" s="315">
        <f>'Cooperative Fund'!F250</f>
        <v>0</v>
      </c>
      <c r="F1448" s="63"/>
    </row>
    <row r="1449" spans="1:6" ht="13.5" customHeight="1">
      <c r="A1449" s="129">
        <f t="shared" si="53"/>
      </c>
      <c r="B1449" s="311" t="s">
        <v>2623</v>
      </c>
      <c r="C1449" s="312">
        <f t="shared" si="55"/>
        <v>0</v>
      </c>
      <c r="D1449" s="129">
        <v>20162017</v>
      </c>
      <c r="E1449" s="315">
        <f>'Cooperative Fund'!F251</f>
        <v>0</v>
      </c>
      <c r="F1449" s="63"/>
    </row>
    <row r="1450" spans="1:6" ht="13.5" customHeight="1">
      <c r="A1450" s="129">
        <f t="shared" si="53"/>
      </c>
      <c r="B1450" s="311" t="s">
        <v>2640</v>
      </c>
      <c r="C1450" s="312">
        <f t="shared" si="55"/>
        <v>0</v>
      </c>
      <c r="D1450" s="129">
        <v>20162017</v>
      </c>
      <c r="E1450" s="315">
        <f>'Cooperative Fund'!F256</f>
        <v>0</v>
      </c>
      <c r="F1450" s="63"/>
    </row>
    <row r="1451" spans="1:6" ht="13.5" customHeight="1">
      <c r="A1451" s="129">
        <f t="shared" si="53"/>
      </c>
      <c r="B1451" s="311" t="s">
        <v>2641</v>
      </c>
      <c r="C1451" s="312">
        <f t="shared" si="55"/>
        <v>0</v>
      </c>
      <c r="D1451" s="129">
        <v>20162017</v>
      </c>
      <c r="E1451" s="315">
        <f>'Cooperative Fund'!F258</f>
        <v>0</v>
      </c>
      <c r="F1451" s="63"/>
    </row>
    <row r="1452" spans="1:6" ht="13.5" customHeight="1">
      <c r="A1452" s="129">
        <f t="shared" si="53"/>
      </c>
      <c r="B1452" s="311" t="s">
        <v>2642</v>
      </c>
      <c r="C1452" s="312">
        <f t="shared" si="55"/>
        <v>0</v>
      </c>
      <c r="D1452" s="129">
        <v>20162017</v>
      </c>
      <c r="E1452" s="315">
        <f>'Cooperative Fund'!F260</f>
        <v>0</v>
      </c>
      <c r="F1452" s="63"/>
    </row>
    <row r="1453" spans="1:6" ht="13.5" customHeight="1">
      <c r="A1453" s="129">
        <f t="shared" si="53"/>
      </c>
      <c r="B1453" s="311" t="s">
        <v>2643</v>
      </c>
      <c r="C1453" s="312">
        <f t="shared" si="55"/>
        <v>0</v>
      </c>
      <c r="D1453" s="129">
        <v>20162017</v>
      </c>
      <c r="E1453" s="315">
        <f>'Cooperative Fund'!F262</f>
        <v>0</v>
      </c>
      <c r="F1453" s="63"/>
    </row>
    <row r="1454" spans="1:6" ht="13.5" customHeight="1">
      <c r="A1454" s="129">
        <f t="shared" si="53"/>
      </c>
      <c r="B1454" s="311" t="s">
        <v>2644</v>
      </c>
      <c r="C1454" s="312">
        <f aca="true" t="shared" si="56" ref="C1454:C1459">IF(ISNUMBER(E1454),E1454,0)</f>
        <v>0</v>
      </c>
      <c r="D1454" s="129">
        <v>20162017</v>
      </c>
      <c r="E1454" s="315">
        <f>'Cooperative Fund'!F264</f>
        <v>0</v>
      </c>
      <c r="F1454" s="63"/>
    </row>
    <row r="1455" spans="1:6" ht="12.75" customHeight="1">
      <c r="A1455" s="129">
        <f t="shared" si="53"/>
      </c>
      <c r="B1455" s="311" t="s">
        <v>2645</v>
      </c>
      <c r="C1455" s="312">
        <f t="shared" si="56"/>
        <v>0</v>
      </c>
      <c r="D1455" s="129">
        <v>20162017</v>
      </c>
      <c r="E1455" s="315">
        <f>'Cooperative Fund'!F266</f>
        <v>0</v>
      </c>
      <c r="F1455" s="63"/>
    </row>
    <row r="1456" spans="1:6" ht="13.5" customHeight="1">
      <c r="A1456" s="129">
        <f t="shared" si="53"/>
      </c>
      <c r="B1456" s="311" t="s">
        <v>2646</v>
      </c>
      <c r="C1456" s="312">
        <f t="shared" si="56"/>
        <v>0</v>
      </c>
      <c r="D1456" s="129">
        <v>20162017</v>
      </c>
      <c r="E1456" s="315">
        <f>'Cooperative Fund'!F268</f>
        <v>0</v>
      </c>
      <c r="F1456" s="63"/>
    </row>
    <row r="1457" spans="1:6" ht="13.5" customHeight="1">
      <c r="A1457" s="129">
        <f t="shared" si="53"/>
      </c>
      <c r="B1457" s="311" t="s">
        <v>2647</v>
      </c>
      <c r="C1457" s="312">
        <f t="shared" si="56"/>
        <v>0</v>
      </c>
      <c r="D1457" s="129">
        <v>20162017</v>
      </c>
      <c r="E1457" s="315">
        <f>'Cooperative Fund'!F270</f>
        <v>0</v>
      </c>
      <c r="F1457" s="63"/>
    </row>
    <row r="1458" spans="1:6" ht="13.5" customHeight="1">
      <c r="A1458" s="129">
        <f t="shared" si="53"/>
      </c>
      <c r="B1458" s="311" t="s">
        <v>2648</v>
      </c>
      <c r="C1458" s="312">
        <f t="shared" si="56"/>
        <v>0</v>
      </c>
      <c r="D1458" s="129">
        <v>20162017</v>
      </c>
      <c r="E1458" s="315">
        <f>'Cooperative Fund'!F272</f>
        <v>0</v>
      </c>
      <c r="F1458" s="63"/>
    </row>
    <row r="1459" spans="1:6" ht="13.5" customHeight="1">
      <c r="A1459" s="129">
        <f t="shared" si="53"/>
      </c>
      <c r="B1459" s="311" t="s">
        <v>2649</v>
      </c>
      <c r="C1459" s="312">
        <f t="shared" si="56"/>
        <v>0</v>
      </c>
      <c r="D1459" s="129">
        <v>20162017</v>
      </c>
      <c r="E1459" s="315">
        <f>'Cooperative Fund'!F274</f>
        <v>0</v>
      </c>
      <c r="F1459" s="63"/>
    </row>
    <row r="1460" spans="1:6" ht="13.5" customHeight="1">
      <c r="A1460" s="129">
        <f t="shared" si="53"/>
      </c>
      <c r="B1460" s="311" t="s">
        <v>2650</v>
      </c>
      <c r="C1460" s="312">
        <f aca="true" t="shared" si="57" ref="C1460:C1465">IF(ISNUMBER(E1460),E1460,0)</f>
        <v>0</v>
      </c>
      <c r="D1460" s="129">
        <v>20162017</v>
      </c>
      <c r="E1460" s="315">
        <f>'Cooperative Fund'!F276</f>
        <v>0</v>
      </c>
      <c r="F1460" s="63"/>
    </row>
    <row r="1461" spans="1:6" ht="13.5" customHeight="1">
      <c r="A1461" s="129">
        <f t="shared" si="53"/>
      </c>
      <c r="B1461" s="311" t="s">
        <v>2651</v>
      </c>
      <c r="C1461" s="312">
        <f t="shared" si="57"/>
        <v>0</v>
      </c>
      <c r="D1461" s="129">
        <v>20162017</v>
      </c>
      <c r="E1461" s="315">
        <f>'Cooperative Fund'!F278</f>
        <v>0</v>
      </c>
      <c r="F1461" s="63"/>
    </row>
    <row r="1462" spans="1:6" ht="13.5" customHeight="1">
      <c r="A1462" s="129">
        <f t="shared" si="53"/>
      </c>
      <c r="B1462" s="311" t="s">
        <v>2652</v>
      </c>
      <c r="C1462" s="312">
        <f t="shared" si="57"/>
        <v>0</v>
      </c>
      <c r="D1462" s="129">
        <v>20162017</v>
      </c>
      <c r="E1462" s="315">
        <f>'Cooperative Fund'!F280</f>
        <v>0</v>
      </c>
      <c r="F1462" s="63"/>
    </row>
    <row r="1463" spans="1:6" ht="13.5" customHeight="1">
      <c r="A1463" s="129">
        <f t="shared" si="53"/>
      </c>
      <c r="B1463" s="311" t="s">
        <v>2653</v>
      </c>
      <c r="C1463" s="312">
        <f t="shared" si="57"/>
        <v>0</v>
      </c>
      <c r="D1463" s="129">
        <v>20162017</v>
      </c>
      <c r="E1463" s="315">
        <f>'Cooperative Fund'!F282</f>
        <v>0</v>
      </c>
      <c r="F1463" s="63"/>
    </row>
    <row r="1464" spans="1:6" ht="13.5" customHeight="1">
      <c r="A1464" s="129">
        <f t="shared" si="53"/>
      </c>
      <c r="B1464" s="311" t="s">
        <v>2654</v>
      </c>
      <c r="C1464" s="312">
        <f t="shared" si="57"/>
        <v>0</v>
      </c>
      <c r="D1464" s="129">
        <v>20162017</v>
      </c>
      <c r="E1464" s="315">
        <f>'Cooperative Fund'!F284</f>
        <v>0</v>
      </c>
      <c r="F1464" s="63"/>
    </row>
    <row r="1465" spans="1:6" ht="13.5" customHeight="1">
      <c r="A1465" s="129">
        <f t="shared" si="53"/>
      </c>
      <c r="B1465" s="311" t="s">
        <v>659</v>
      </c>
      <c r="C1465" s="312">
        <f t="shared" si="57"/>
        <v>0</v>
      </c>
      <c r="D1465" s="129">
        <v>20162017</v>
      </c>
      <c r="E1465" s="315">
        <f>'Cooperative Fund'!F286</f>
        <v>0</v>
      </c>
      <c r="F1465" s="63"/>
    </row>
    <row r="1466" spans="1:6" ht="13.5" customHeight="1">
      <c r="A1466" s="129">
        <f t="shared" si="53"/>
      </c>
      <c r="B1466" s="323" t="s">
        <v>658</v>
      </c>
      <c r="C1466" s="312">
        <f aca="true" t="shared" si="58" ref="C1466:C1487">IF(ISNUMBER(E1466),E1466,0)</f>
        <v>0</v>
      </c>
      <c r="D1466" s="129">
        <v>20162017</v>
      </c>
      <c r="E1466" s="315">
        <f>'Cooperative Fund'!F289</f>
        <v>0</v>
      </c>
      <c r="F1466" s="63"/>
    </row>
    <row r="1467" spans="1:6" ht="13.5" customHeight="1">
      <c r="A1467" s="129">
        <f t="shared" si="53"/>
      </c>
      <c r="B1467" s="323" t="s">
        <v>657</v>
      </c>
      <c r="C1467" s="312">
        <f t="shared" si="58"/>
        <v>0</v>
      </c>
      <c r="D1467" s="129">
        <v>20162017</v>
      </c>
      <c r="E1467" s="315">
        <f>'Cooperative Fund'!F290</f>
        <v>0</v>
      </c>
      <c r="F1467" s="63"/>
    </row>
    <row r="1468" spans="1:6" ht="13.5" customHeight="1">
      <c r="A1468" s="129">
        <f t="shared" si="53"/>
      </c>
      <c r="B1468" s="323" t="s">
        <v>1974</v>
      </c>
      <c r="C1468" s="312">
        <f t="shared" si="58"/>
        <v>0</v>
      </c>
      <c r="D1468" s="129">
        <v>20162017</v>
      </c>
      <c r="E1468" s="315">
        <f>'Cooperative Fund'!F291</f>
        <v>0</v>
      </c>
      <c r="F1468" s="63"/>
    </row>
    <row r="1469" spans="1:6" ht="13.5" customHeight="1">
      <c r="A1469" s="129">
        <f t="shared" si="53"/>
      </c>
      <c r="B1469" s="323" t="s">
        <v>1775</v>
      </c>
      <c r="C1469" s="312">
        <f t="shared" si="58"/>
        <v>0</v>
      </c>
      <c r="D1469" s="129">
        <v>20162017</v>
      </c>
      <c r="E1469" s="315">
        <f>'Cooperative Fund'!F292</f>
        <v>0</v>
      </c>
      <c r="F1469" s="63"/>
    </row>
    <row r="1470" spans="1:6" ht="13.5" customHeight="1">
      <c r="A1470" s="129">
        <f t="shared" si="53"/>
      </c>
      <c r="B1470" s="323" t="s">
        <v>656</v>
      </c>
      <c r="C1470" s="312">
        <f t="shared" si="58"/>
        <v>0</v>
      </c>
      <c r="D1470" s="129">
        <v>20162017</v>
      </c>
      <c r="E1470" s="315">
        <f>'Cooperative Fund'!F293</f>
        <v>0</v>
      </c>
      <c r="F1470" s="63"/>
    </row>
    <row r="1471" spans="1:6" ht="13.5" customHeight="1">
      <c r="A1471" s="129">
        <f t="shared" si="53"/>
      </c>
      <c r="B1471" s="323" t="s">
        <v>655</v>
      </c>
      <c r="C1471" s="312">
        <f t="shared" si="58"/>
        <v>0</v>
      </c>
      <c r="D1471" s="129">
        <v>20162017</v>
      </c>
      <c r="E1471" s="315">
        <f>'Cooperative Fund'!F294</f>
        <v>0</v>
      </c>
      <c r="F1471" s="63"/>
    </row>
    <row r="1472" spans="1:6" ht="13.5" customHeight="1">
      <c r="A1472" s="129">
        <f t="shared" si="53"/>
      </c>
      <c r="B1472" s="323" t="s">
        <v>654</v>
      </c>
      <c r="C1472" s="312">
        <f t="shared" si="58"/>
        <v>0</v>
      </c>
      <c r="D1472" s="129">
        <v>20162017</v>
      </c>
      <c r="E1472" s="315">
        <f>'Cooperative Fund'!F295</f>
        <v>0</v>
      </c>
      <c r="F1472" s="63"/>
    </row>
    <row r="1473" spans="1:6" ht="13.5" customHeight="1">
      <c r="A1473" s="129">
        <f t="shared" si="53"/>
      </c>
      <c r="B1473" s="323" t="s">
        <v>2682</v>
      </c>
      <c r="C1473" s="316">
        <f t="shared" si="58"/>
        <v>0</v>
      </c>
      <c r="D1473" s="129">
        <v>20162017</v>
      </c>
      <c r="E1473" s="317">
        <f>'Cooperative Fund'!F296</f>
        <v>0</v>
      </c>
      <c r="F1473" s="63"/>
    </row>
    <row r="1474" spans="1:6" ht="13.5" customHeight="1">
      <c r="A1474" s="129">
        <f t="shared" si="53"/>
      </c>
      <c r="B1474" s="323" t="s">
        <v>2683</v>
      </c>
      <c r="C1474" s="316">
        <f t="shared" si="58"/>
        <v>0</v>
      </c>
      <c r="D1474" s="129">
        <v>20162017</v>
      </c>
      <c r="E1474" s="317">
        <f>'Cooperative Fund'!F297</f>
        <v>0</v>
      </c>
      <c r="F1474" s="63"/>
    </row>
    <row r="1475" spans="1:15" ht="13.5" customHeight="1">
      <c r="A1475" s="129">
        <f t="shared" si="53"/>
      </c>
      <c r="B1475" s="323" t="s">
        <v>1776</v>
      </c>
      <c r="C1475" s="316">
        <f t="shared" si="58"/>
        <v>0</v>
      </c>
      <c r="D1475" s="263">
        <v>20162017</v>
      </c>
      <c r="E1475" s="317">
        <f>'Cooperative Fund'!F298</f>
        <v>0</v>
      </c>
      <c r="F1475" s="63"/>
      <c r="O1475" s="263"/>
    </row>
    <row r="1476" spans="1:15" ht="13.5" customHeight="1">
      <c r="A1476" s="129">
        <f t="shared" si="53"/>
      </c>
      <c r="B1476" s="323" t="s">
        <v>1777</v>
      </c>
      <c r="C1476" s="316">
        <f t="shared" si="58"/>
        <v>0</v>
      </c>
      <c r="D1476" s="263">
        <v>20162017</v>
      </c>
      <c r="E1476" s="317">
        <f>'Cooperative Fund'!F299</f>
        <v>0</v>
      </c>
      <c r="F1476" s="63"/>
      <c r="O1476" s="263"/>
    </row>
    <row r="1477" spans="1:15" ht="13.5" customHeight="1">
      <c r="A1477" s="129">
        <f t="shared" si="53"/>
      </c>
      <c r="B1477" s="323" t="s">
        <v>1778</v>
      </c>
      <c r="C1477" s="316">
        <f t="shared" si="58"/>
        <v>0</v>
      </c>
      <c r="D1477" s="263">
        <v>20162017</v>
      </c>
      <c r="E1477" s="317">
        <f>'Cooperative Fund'!F300</f>
        <v>0</v>
      </c>
      <c r="F1477" s="63"/>
      <c r="O1477" s="263"/>
    </row>
    <row r="1478" spans="1:15" ht="12.75" customHeight="1">
      <c r="A1478" s="129">
        <f t="shared" si="53"/>
      </c>
      <c r="B1478" s="323" t="s">
        <v>2684</v>
      </c>
      <c r="C1478" s="316">
        <f t="shared" si="58"/>
        <v>0</v>
      </c>
      <c r="D1478" s="129">
        <v>20162017</v>
      </c>
      <c r="E1478" s="317">
        <f>'Cooperative Fund'!F301</f>
        <v>0</v>
      </c>
      <c r="F1478" s="63"/>
      <c r="O1478" s="52"/>
    </row>
    <row r="1479" spans="1:15" ht="13.5" customHeight="1">
      <c r="A1479" s="129">
        <f t="shared" si="53"/>
      </c>
      <c r="B1479" s="323" t="s">
        <v>2685</v>
      </c>
      <c r="C1479" s="316">
        <f t="shared" si="58"/>
        <v>0</v>
      </c>
      <c r="D1479" s="129">
        <v>20162017</v>
      </c>
      <c r="E1479" s="317">
        <f>'Cooperative Fund'!F302</f>
        <v>0</v>
      </c>
      <c r="F1479" s="63"/>
      <c r="O1479" s="52"/>
    </row>
    <row r="1480" spans="1:15" ht="13.5" customHeight="1">
      <c r="A1480" s="129">
        <f aca="true" t="shared" si="59" ref="A1480:A1543">IF($G$1=0,"",$G$1)</f>
      </c>
      <c r="B1480" s="323" t="s">
        <v>653</v>
      </c>
      <c r="C1480" s="316">
        <f t="shared" si="58"/>
        <v>0</v>
      </c>
      <c r="D1480" s="263">
        <v>20162017</v>
      </c>
      <c r="E1480" s="317">
        <f>'Cooperative Fund'!F303</f>
        <v>0</v>
      </c>
      <c r="F1480" s="63"/>
      <c r="O1480" s="52"/>
    </row>
    <row r="1481" spans="1:15" ht="13.5" customHeight="1">
      <c r="A1481" s="129">
        <f t="shared" si="59"/>
      </c>
      <c r="B1481" s="323" t="s">
        <v>652</v>
      </c>
      <c r="C1481" s="316">
        <f t="shared" si="58"/>
        <v>0</v>
      </c>
      <c r="D1481" s="263">
        <v>20162017</v>
      </c>
      <c r="E1481" s="317">
        <f>'Cooperative Fund'!F304</f>
        <v>0</v>
      </c>
      <c r="F1481" s="63"/>
      <c r="O1481" s="52"/>
    </row>
    <row r="1482" spans="1:15" ht="13.5" customHeight="1">
      <c r="A1482" s="129">
        <f t="shared" si="59"/>
      </c>
      <c r="B1482" s="323" t="s">
        <v>651</v>
      </c>
      <c r="C1482" s="316">
        <f t="shared" si="58"/>
        <v>0</v>
      </c>
      <c r="D1482" s="263">
        <v>20162017</v>
      </c>
      <c r="E1482" s="317">
        <f>'Cooperative Fund'!F305</f>
        <v>0</v>
      </c>
      <c r="F1482" s="63"/>
      <c r="O1482" s="52"/>
    </row>
    <row r="1483" spans="1:15" ht="13.5" customHeight="1">
      <c r="A1483" s="129">
        <f t="shared" si="59"/>
      </c>
      <c r="B1483" s="311" t="s">
        <v>1310</v>
      </c>
      <c r="C1483" s="312">
        <f t="shared" si="58"/>
        <v>0</v>
      </c>
      <c r="D1483" s="129">
        <v>20162017</v>
      </c>
      <c r="E1483" s="315">
        <f>'Cooperative Fund'!F306</f>
        <v>0</v>
      </c>
      <c r="F1483" s="63"/>
      <c r="O1483" s="52"/>
    </row>
    <row r="1484" spans="1:15" ht="13.5" customHeight="1">
      <c r="A1484" s="129">
        <f t="shared" si="59"/>
      </c>
      <c r="B1484" s="311" t="s">
        <v>650</v>
      </c>
      <c r="C1484" s="312">
        <f t="shared" si="58"/>
        <v>0</v>
      </c>
      <c r="D1484" s="129">
        <v>20162017</v>
      </c>
      <c r="E1484" s="315">
        <f>'Cooperative Fund'!F307</f>
        <v>0</v>
      </c>
      <c r="F1484" s="63"/>
      <c r="O1484" s="52"/>
    </row>
    <row r="1485" spans="1:15" ht="13.5" customHeight="1">
      <c r="A1485" s="129">
        <f t="shared" si="59"/>
      </c>
      <c r="B1485" s="311" t="s">
        <v>2525</v>
      </c>
      <c r="C1485" s="312">
        <f t="shared" si="58"/>
        <v>0</v>
      </c>
      <c r="D1485" s="129">
        <v>20162017</v>
      </c>
      <c r="E1485" s="315">
        <f>'Cooperative Fund'!F308</f>
        <v>0</v>
      </c>
      <c r="F1485" s="63"/>
      <c r="O1485" s="52"/>
    </row>
    <row r="1486" spans="1:15" ht="13.5" customHeight="1">
      <c r="A1486" s="129">
        <f t="shared" si="59"/>
      </c>
      <c r="B1486" s="311" t="s">
        <v>649</v>
      </c>
      <c r="C1486" s="312">
        <f t="shared" si="58"/>
        <v>0</v>
      </c>
      <c r="D1486" s="129">
        <v>20162017</v>
      </c>
      <c r="E1486" s="315">
        <f>'Cooperative Fund'!F309</f>
        <v>0</v>
      </c>
      <c r="F1486" s="63"/>
      <c r="O1486" s="52"/>
    </row>
    <row r="1487" spans="1:15" ht="13.5" customHeight="1">
      <c r="A1487" s="129">
        <f t="shared" si="59"/>
      </c>
      <c r="B1487" s="311" t="s">
        <v>648</v>
      </c>
      <c r="C1487" s="312">
        <f t="shared" si="58"/>
        <v>0</v>
      </c>
      <c r="D1487" s="129">
        <v>20162017</v>
      </c>
      <c r="E1487" s="315">
        <f>'Cooperative Fund'!F310</f>
        <v>0</v>
      </c>
      <c r="F1487" s="63"/>
      <c r="O1487" s="52"/>
    </row>
    <row r="1488" spans="1:15" ht="13.5" customHeight="1">
      <c r="A1488" s="129">
        <f t="shared" si="59"/>
      </c>
      <c r="B1488" s="311" t="s">
        <v>647</v>
      </c>
      <c r="C1488" s="312">
        <f aca="true" t="shared" si="60" ref="C1488:C1494">IF(ISNUMBER(E1488),E1488,0)</f>
        <v>0</v>
      </c>
      <c r="D1488" s="129">
        <v>20162017</v>
      </c>
      <c r="E1488" s="315">
        <f>'Cooperative Fund'!F311</f>
        <v>0</v>
      </c>
      <c r="F1488" s="63"/>
      <c r="O1488" s="52"/>
    </row>
    <row r="1489" spans="1:15" ht="13.5" customHeight="1">
      <c r="A1489" s="129">
        <f t="shared" si="59"/>
      </c>
      <c r="B1489" s="311" t="s">
        <v>646</v>
      </c>
      <c r="C1489" s="312">
        <f t="shared" si="60"/>
        <v>0</v>
      </c>
      <c r="D1489" s="129">
        <v>20162017</v>
      </c>
      <c r="E1489" s="315">
        <f>'Cooperative Fund'!F312</f>
        <v>0</v>
      </c>
      <c r="F1489" s="63"/>
      <c r="H1489" s="263"/>
      <c r="I1489" s="263"/>
      <c r="O1489" s="52"/>
    </row>
    <row r="1490" spans="1:15" ht="13.5" customHeight="1">
      <c r="A1490" s="129">
        <f t="shared" si="59"/>
      </c>
      <c r="B1490" s="311" t="s">
        <v>645</v>
      </c>
      <c r="C1490" s="312">
        <f t="shared" si="60"/>
        <v>0</v>
      </c>
      <c r="D1490" s="129">
        <v>20162017</v>
      </c>
      <c r="E1490" s="315">
        <f>'Cooperative Fund'!F313</f>
        <v>0</v>
      </c>
      <c r="F1490" s="63"/>
      <c r="H1490" s="263"/>
      <c r="I1490" s="263"/>
      <c r="O1490" s="52"/>
    </row>
    <row r="1491" spans="1:15" ht="13.5" customHeight="1">
      <c r="A1491" s="129">
        <f t="shared" si="59"/>
      </c>
      <c r="B1491" s="311" t="s">
        <v>644</v>
      </c>
      <c r="C1491" s="312">
        <f t="shared" si="60"/>
        <v>0</v>
      </c>
      <c r="D1491" s="129">
        <v>20162017</v>
      </c>
      <c r="E1491" s="315">
        <f>'Cooperative Fund'!F314</f>
        <v>0</v>
      </c>
      <c r="F1491" s="63"/>
      <c r="H1491" s="263"/>
      <c r="I1491" s="263"/>
      <c r="O1491" s="52"/>
    </row>
    <row r="1492" spans="1:15" ht="13.5" customHeight="1">
      <c r="A1492" s="129">
        <f t="shared" si="59"/>
      </c>
      <c r="B1492" s="311" t="s">
        <v>643</v>
      </c>
      <c r="C1492" s="316">
        <f t="shared" si="60"/>
        <v>0</v>
      </c>
      <c r="D1492" s="129">
        <v>20162017</v>
      </c>
      <c r="E1492" s="315">
        <f>'Cooperative Fund'!F315</f>
        <v>0</v>
      </c>
      <c r="F1492" s="63"/>
      <c r="H1492" s="263"/>
      <c r="I1492" s="263"/>
      <c r="O1492" s="52"/>
    </row>
    <row r="1493" spans="1:15" ht="13.5" customHeight="1">
      <c r="A1493" s="129">
        <f t="shared" si="59"/>
      </c>
      <c r="B1493" s="311" t="s">
        <v>642</v>
      </c>
      <c r="C1493" s="316">
        <f t="shared" si="60"/>
        <v>0</v>
      </c>
      <c r="D1493" s="129">
        <v>20162017</v>
      </c>
      <c r="E1493" s="315">
        <f>'Cooperative Fund'!F316</f>
        <v>0</v>
      </c>
      <c r="F1493" s="63"/>
      <c r="H1493" s="263"/>
      <c r="I1493" s="263"/>
      <c r="O1493" s="52"/>
    </row>
    <row r="1494" spans="1:15" ht="13.5" customHeight="1">
      <c r="A1494" s="129">
        <f t="shared" si="59"/>
      </c>
      <c r="B1494" s="311" t="s">
        <v>641</v>
      </c>
      <c r="C1494" s="312">
        <f t="shared" si="60"/>
        <v>0</v>
      </c>
      <c r="D1494" s="129">
        <v>20162017</v>
      </c>
      <c r="E1494" s="315">
        <f>'Cooperative Fund'!F317</f>
        <v>0</v>
      </c>
      <c r="F1494" s="63"/>
      <c r="H1494" s="263"/>
      <c r="I1494" s="263"/>
      <c r="O1494" s="52"/>
    </row>
    <row r="1495" spans="1:15" ht="13.5" customHeight="1">
      <c r="A1495" s="129">
        <f t="shared" si="59"/>
      </c>
      <c r="B1495" s="311" t="s">
        <v>640</v>
      </c>
      <c r="C1495" s="312">
        <f aca="true" t="shared" si="61" ref="C1495:C1546">IF(ISNUMBER(E1495),E1495,0)</f>
        <v>0</v>
      </c>
      <c r="D1495" s="129">
        <v>20162017</v>
      </c>
      <c r="E1495" s="315">
        <f>'Cooperative Fund'!F318</f>
        <v>0</v>
      </c>
      <c r="F1495" s="63"/>
      <c r="H1495" s="263"/>
      <c r="I1495" s="263"/>
      <c r="O1495" s="52"/>
    </row>
    <row r="1496" spans="1:15" ht="13.5" customHeight="1">
      <c r="A1496" s="129">
        <f t="shared" si="59"/>
      </c>
      <c r="B1496" s="311" t="s">
        <v>639</v>
      </c>
      <c r="C1496" s="312">
        <f t="shared" si="61"/>
        <v>0</v>
      </c>
      <c r="D1496" s="129">
        <v>20162017</v>
      </c>
      <c r="E1496" s="315">
        <f>'Cooperative Fund'!F319</f>
        <v>0</v>
      </c>
      <c r="F1496" s="63"/>
      <c r="H1496" s="263"/>
      <c r="I1496" s="263"/>
      <c r="O1496" s="52"/>
    </row>
    <row r="1497" spans="1:15" ht="13.5" customHeight="1">
      <c r="A1497" s="129">
        <f t="shared" si="59"/>
      </c>
      <c r="B1497" s="311" t="s">
        <v>638</v>
      </c>
      <c r="C1497" s="312">
        <f t="shared" si="61"/>
        <v>0</v>
      </c>
      <c r="D1497" s="129">
        <v>20162017</v>
      </c>
      <c r="E1497" s="315">
        <f>'Cooperative Fund'!F320</f>
        <v>0</v>
      </c>
      <c r="F1497" s="63"/>
      <c r="H1497" s="263"/>
      <c r="I1497" s="263"/>
      <c r="O1497" s="52"/>
    </row>
    <row r="1498" spans="1:15" ht="13.5" customHeight="1">
      <c r="A1498" s="129">
        <f t="shared" si="59"/>
      </c>
      <c r="B1498" s="311" t="s">
        <v>637</v>
      </c>
      <c r="C1498" s="312">
        <f t="shared" si="61"/>
        <v>0</v>
      </c>
      <c r="D1498" s="129">
        <v>20162017</v>
      </c>
      <c r="E1498" s="315">
        <f>'Cooperative Fund'!F323</f>
        <v>0</v>
      </c>
      <c r="F1498" s="63"/>
      <c r="H1498" s="263"/>
      <c r="I1498" s="263"/>
      <c r="O1498" s="52"/>
    </row>
    <row r="1499" spans="1:15" ht="13.5" customHeight="1">
      <c r="A1499" s="129">
        <f t="shared" si="59"/>
      </c>
      <c r="B1499" s="311" t="s">
        <v>636</v>
      </c>
      <c r="C1499" s="312">
        <f t="shared" si="61"/>
        <v>0</v>
      </c>
      <c r="D1499" s="129">
        <v>20162017</v>
      </c>
      <c r="E1499" s="315">
        <f>'Cooperative Fund'!F325</f>
        <v>0</v>
      </c>
      <c r="F1499" s="63"/>
      <c r="O1499" s="52"/>
    </row>
    <row r="1500" spans="1:15" ht="13.5" customHeight="1">
      <c r="A1500" s="129">
        <f t="shared" si="59"/>
      </c>
      <c r="B1500" s="311" t="s">
        <v>518</v>
      </c>
      <c r="C1500" s="312">
        <f t="shared" si="61"/>
        <v>0</v>
      </c>
      <c r="D1500" s="129">
        <v>20162017</v>
      </c>
      <c r="E1500" s="315">
        <f>'Cooperative Fund'!F327</f>
        <v>0</v>
      </c>
      <c r="F1500" s="63"/>
      <c r="O1500" s="52"/>
    </row>
    <row r="1501" spans="1:15" ht="13.5" customHeight="1">
      <c r="A1501" s="129">
        <f t="shared" si="59"/>
      </c>
      <c r="B1501" s="311" t="s">
        <v>1779</v>
      </c>
      <c r="C1501" s="312">
        <f t="shared" si="61"/>
        <v>0</v>
      </c>
      <c r="D1501" s="129">
        <v>20162017</v>
      </c>
      <c r="E1501" s="315">
        <f>'Cooperative Fund'!F332</f>
        <v>0</v>
      </c>
      <c r="F1501" s="63"/>
      <c r="O1501" s="52"/>
    </row>
    <row r="1502" spans="1:15" ht="13.5" customHeight="1">
      <c r="A1502" s="129">
        <f t="shared" si="59"/>
      </c>
      <c r="B1502" s="326" t="s">
        <v>1780</v>
      </c>
      <c r="C1502" s="312">
        <f t="shared" si="61"/>
        <v>0</v>
      </c>
      <c r="D1502" s="129">
        <v>20162017</v>
      </c>
      <c r="E1502" s="315">
        <f>'Cooperative Fund'!F333</f>
        <v>0</v>
      </c>
      <c r="F1502" s="63"/>
      <c r="O1502" s="52"/>
    </row>
    <row r="1503" spans="1:15" ht="13.5" customHeight="1">
      <c r="A1503" s="129">
        <f t="shared" si="59"/>
      </c>
      <c r="B1503" s="326" t="s">
        <v>635</v>
      </c>
      <c r="C1503" s="312">
        <f t="shared" si="61"/>
        <v>0</v>
      </c>
      <c r="D1503" s="129">
        <v>20162017</v>
      </c>
      <c r="E1503" s="315">
        <f>'Student Fee Fund'!F7</f>
        <v>0</v>
      </c>
      <c r="F1503" s="63"/>
      <c r="O1503" s="52"/>
    </row>
    <row r="1504" spans="1:6" ht="13.5" customHeight="1">
      <c r="A1504" s="129">
        <f t="shared" si="59"/>
      </c>
      <c r="B1504" s="311" t="s">
        <v>634</v>
      </c>
      <c r="C1504" s="312">
        <f>IF(ISNUMBER(E1504),E1504,0)</f>
        <v>0</v>
      </c>
      <c r="D1504" s="129">
        <v>20162017</v>
      </c>
      <c r="E1504" s="315">
        <f>'Student Fee Fund'!F8</f>
        <v>0</v>
      </c>
      <c r="F1504" s="63"/>
    </row>
    <row r="1505" spans="1:6" ht="13.5" customHeight="1">
      <c r="A1505" s="129">
        <f t="shared" si="59"/>
      </c>
      <c r="B1505" s="311" t="s">
        <v>633</v>
      </c>
      <c r="C1505" s="312">
        <f t="shared" si="61"/>
        <v>0</v>
      </c>
      <c r="D1505" s="129">
        <v>20162017</v>
      </c>
      <c r="E1505" s="315">
        <f>'Student Fee Fund'!F9</f>
        <v>0</v>
      </c>
      <c r="F1505" s="63"/>
    </row>
    <row r="1506" spans="1:6" ht="13.5" customHeight="1">
      <c r="A1506" s="129">
        <f t="shared" si="59"/>
      </c>
      <c r="B1506" s="311" t="s">
        <v>632</v>
      </c>
      <c r="C1506" s="312">
        <f t="shared" si="61"/>
        <v>0</v>
      </c>
      <c r="D1506" s="129">
        <v>20162017</v>
      </c>
      <c r="E1506" s="315">
        <f>'Student Fee Fund'!F10</f>
        <v>0</v>
      </c>
      <c r="F1506" s="63"/>
    </row>
    <row r="1507" spans="1:6" ht="13.5" customHeight="1">
      <c r="A1507" s="129">
        <f t="shared" si="59"/>
      </c>
      <c r="B1507" s="311" t="s">
        <v>631</v>
      </c>
      <c r="C1507" s="312">
        <f t="shared" si="61"/>
        <v>0</v>
      </c>
      <c r="D1507" s="129">
        <v>20162017</v>
      </c>
      <c r="E1507" s="315">
        <f>'Student Fee Fund'!F11</f>
        <v>0</v>
      </c>
      <c r="F1507" s="63"/>
    </row>
    <row r="1508" spans="1:6" ht="13.5" customHeight="1">
      <c r="A1508" s="129">
        <f t="shared" si="59"/>
      </c>
      <c r="B1508" s="311" t="s">
        <v>630</v>
      </c>
      <c r="C1508" s="312">
        <f t="shared" si="61"/>
        <v>0</v>
      </c>
      <c r="D1508" s="129">
        <v>20162017</v>
      </c>
      <c r="E1508" s="315">
        <f>'Student Fee Fund'!F14</f>
        <v>0</v>
      </c>
      <c r="F1508" s="63"/>
    </row>
    <row r="1509" spans="1:6" ht="13.5" customHeight="1">
      <c r="A1509" s="129">
        <f t="shared" si="59"/>
      </c>
      <c r="B1509" s="311" t="s">
        <v>629</v>
      </c>
      <c r="C1509" s="312">
        <f t="shared" si="61"/>
        <v>0</v>
      </c>
      <c r="D1509" s="129">
        <v>20162017</v>
      </c>
      <c r="E1509" s="315">
        <f>'Student Fee Fund'!F19</f>
        <v>0</v>
      </c>
      <c r="F1509" s="63"/>
    </row>
    <row r="1510" spans="1:6" ht="13.5" customHeight="1">
      <c r="A1510" s="129">
        <f t="shared" si="59"/>
      </c>
      <c r="B1510" s="311" t="s">
        <v>628</v>
      </c>
      <c r="C1510" s="312">
        <f t="shared" si="61"/>
        <v>0</v>
      </c>
      <c r="D1510" s="129">
        <v>20162017</v>
      </c>
      <c r="E1510" s="315">
        <f>'Student Fee Fund'!F20</f>
        <v>0</v>
      </c>
      <c r="F1510" s="63"/>
    </row>
    <row r="1511" spans="1:6" ht="13.5" customHeight="1">
      <c r="A1511" s="129">
        <f t="shared" si="59"/>
      </c>
      <c r="B1511" s="311" t="s">
        <v>627</v>
      </c>
      <c r="C1511" s="312">
        <f t="shared" si="61"/>
        <v>0</v>
      </c>
      <c r="D1511" s="129">
        <v>20162017</v>
      </c>
      <c r="E1511" s="315">
        <f>'Student Fee Fund'!F21</f>
        <v>0</v>
      </c>
      <c r="F1511" s="63"/>
    </row>
    <row r="1512" spans="1:6" ht="13.5" customHeight="1">
      <c r="A1512" s="129">
        <f t="shared" si="59"/>
      </c>
      <c r="B1512" s="311" t="s">
        <v>1311</v>
      </c>
      <c r="C1512" s="312">
        <f t="shared" si="61"/>
        <v>0</v>
      </c>
      <c r="D1512" s="129">
        <v>20162017</v>
      </c>
      <c r="E1512" s="315">
        <f>'Student Fee Fund'!F22</f>
        <v>0</v>
      </c>
      <c r="F1512" s="63"/>
    </row>
    <row r="1513" spans="1:6" ht="13.5" customHeight="1">
      <c r="A1513" s="129">
        <f t="shared" si="59"/>
      </c>
      <c r="B1513" s="311" t="s">
        <v>626</v>
      </c>
      <c r="C1513" s="312">
        <f t="shared" si="61"/>
        <v>0</v>
      </c>
      <c r="D1513" s="129">
        <v>20162017</v>
      </c>
      <c r="E1513" s="315">
        <f>'Student Fee Fund'!F23</f>
        <v>0</v>
      </c>
      <c r="F1513" s="63"/>
    </row>
    <row r="1514" spans="1:6" ht="13.5" customHeight="1">
      <c r="A1514" s="129">
        <f t="shared" si="59"/>
      </c>
      <c r="B1514" s="311" t="s">
        <v>625</v>
      </c>
      <c r="C1514" s="312">
        <f t="shared" si="61"/>
        <v>0</v>
      </c>
      <c r="D1514" s="129">
        <v>20162017</v>
      </c>
      <c r="E1514" s="315">
        <f>'Student Fee Fund'!F24</f>
        <v>0</v>
      </c>
      <c r="F1514" s="63"/>
    </row>
    <row r="1515" spans="1:6" ht="13.5" customHeight="1">
      <c r="A1515" s="129">
        <f t="shared" si="59"/>
      </c>
      <c r="B1515" s="311" t="s">
        <v>624</v>
      </c>
      <c r="C1515" s="312">
        <f t="shared" si="61"/>
        <v>0</v>
      </c>
      <c r="D1515" s="129">
        <v>20162017</v>
      </c>
      <c r="E1515" s="315">
        <f>'Student Fee Fund'!F25</f>
        <v>0</v>
      </c>
      <c r="F1515" s="63"/>
    </row>
    <row r="1516" spans="1:6" ht="13.5" customHeight="1">
      <c r="A1516" s="129">
        <f t="shared" si="59"/>
      </c>
      <c r="B1516" s="311" t="s">
        <v>1911</v>
      </c>
      <c r="C1516" s="312">
        <f t="shared" si="61"/>
        <v>0</v>
      </c>
      <c r="D1516" s="129">
        <v>20162017</v>
      </c>
      <c r="E1516" s="315">
        <f>'Student Fee Fund'!F26</f>
        <v>0</v>
      </c>
      <c r="F1516" s="63"/>
    </row>
    <row r="1517" spans="1:6" ht="13.5" customHeight="1">
      <c r="A1517" s="129">
        <f t="shared" si="59"/>
      </c>
      <c r="B1517" s="311" t="s">
        <v>623</v>
      </c>
      <c r="C1517" s="312">
        <f t="shared" si="61"/>
        <v>0</v>
      </c>
      <c r="D1517" s="129">
        <v>20162017</v>
      </c>
      <c r="E1517" s="315">
        <f>'Student Fee Fund'!F27</f>
        <v>0</v>
      </c>
      <c r="F1517" s="63"/>
    </row>
    <row r="1518" spans="1:6" ht="13.5" customHeight="1">
      <c r="A1518" s="129">
        <f t="shared" si="59"/>
      </c>
      <c r="B1518" s="311" t="s">
        <v>622</v>
      </c>
      <c r="C1518" s="312">
        <f t="shared" si="61"/>
        <v>0</v>
      </c>
      <c r="D1518" s="129">
        <v>20162017</v>
      </c>
      <c r="E1518" s="315">
        <f>'Student Fee Fund'!F28</f>
        <v>0</v>
      </c>
      <c r="F1518" s="63"/>
    </row>
    <row r="1519" spans="1:6" ht="13.5" customHeight="1">
      <c r="A1519" s="129">
        <f t="shared" si="59"/>
      </c>
      <c r="B1519" s="311" t="s">
        <v>621</v>
      </c>
      <c r="C1519" s="312">
        <f t="shared" si="61"/>
        <v>0</v>
      </c>
      <c r="D1519" s="129">
        <v>20162017</v>
      </c>
      <c r="E1519" s="315">
        <f>'Student Fee Fund'!F29</f>
        <v>0</v>
      </c>
      <c r="F1519" s="63"/>
    </row>
    <row r="1520" spans="1:6" ht="13.5" customHeight="1">
      <c r="A1520" s="129">
        <f t="shared" si="59"/>
      </c>
      <c r="B1520" s="311" t="s">
        <v>620</v>
      </c>
      <c r="C1520" s="312">
        <f t="shared" si="61"/>
        <v>0</v>
      </c>
      <c r="D1520" s="129">
        <v>20162017</v>
      </c>
      <c r="E1520" s="315">
        <f>'Student Fee Fund'!F32</f>
        <v>0</v>
      </c>
      <c r="F1520" s="63"/>
    </row>
    <row r="1521" spans="1:6" ht="13.5" customHeight="1">
      <c r="A1521" s="129">
        <f t="shared" si="59"/>
      </c>
      <c r="B1521" s="311" t="s">
        <v>619</v>
      </c>
      <c r="C1521" s="313">
        <f t="shared" si="61"/>
        <v>0</v>
      </c>
      <c r="D1521" s="129">
        <v>20162017</v>
      </c>
      <c r="E1521" s="315">
        <f>'Student Fee Fund'!F33</f>
        <v>0</v>
      </c>
      <c r="F1521" s="63"/>
    </row>
    <row r="1522" spans="1:6" ht="13.5" customHeight="1">
      <c r="A1522" s="129">
        <f t="shared" si="59"/>
      </c>
      <c r="B1522" s="311" t="s">
        <v>618</v>
      </c>
      <c r="C1522" s="313">
        <f t="shared" si="61"/>
        <v>0</v>
      </c>
      <c r="D1522" s="129">
        <v>20162017</v>
      </c>
      <c r="E1522" s="315">
        <f>'Student Fee Fund'!F34</f>
        <v>0</v>
      </c>
      <c r="F1522" s="63"/>
    </row>
    <row r="1523" spans="1:6" ht="13.5" customHeight="1">
      <c r="A1523" s="129">
        <f t="shared" si="59"/>
      </c>
      <c r="B1523" s="311" t="s">
        <v>617</v>
      </c>
      <c r="C1523" s="312">
        <f t="shared" si="61"/>
        <v>0</v>
      </c>
      <c r="D1523" s="129">
        <v>20162017</v>
      </c>
      <c r="E1523" s="315">
        <f>'Student Fee Fund'!F35</f>
        <v>0</v>
      </c>
      <c r="F1523" s="63"/>
    </row>
    <row r="1524" spans="1:6" ht="13.5" customHeight="1">
      <c r="A1524" s="129">
        <f t="shared" si="59"/>
      </c>
      <c r="B1524" s="311" t="s">
        <v>616</v>
      </c>
      <c r="C1524" s="312">
        <f t="shared" si="61"/>
        <v>0</v>
      </c>
      <c r="D1524" s="129">
        <v>20162017</v>
      </c>
      <c r="E1524" s="315">
        <f>'Student Fee Fund'!F36</f>
        <v>0</v>
      </c>
      <c r="F1524" s="63"/>
    </row>
    <row r="1525" spans="1:6" ht="13.5" customHeight="1">
      <c r="A1525" s="129">
        <f t="shared" si="59"/>
      </c>
      <c r="B1525" s="311" t="s">
        <v>615</v>
      </c>
      <c r="C1525" s="312">
        <f t="shared" si="61"/>
        <v>0</v>
      </c>
      <c r="D1525" s="129">
        <v>20162017</v>
      </c>
      <c r="E1525" s="315">
        <f>'Student Fee Fund'!F40</f>
        <v>0</v>
      </c>
      <c r="F1525" s="63"/>
    </row>
    <row r="1526" spans="1:6" ht="13.5" customHeight="1">
      <c r="A1526" s="129">
        <f t="shared" si="59"/>
      </c>
      <c r="B1526" s="311" t="s">
        <v>614</v>
      </c>
      <c r="C1526" s="312">
        <f t="shared" si="61"/>
        <v>0</v>
      </c>
      <c r="D1526" s="129">
        <v>20162017</v>
      </c>
      <c r="E1526" s="315">
        <f>'Student Fee Fund'!F41</f>
        <v>0</v>
      </c>
      <c r="F1526" s="63"/>
    </row>
    <row r="1527" spans="1:6" ht="13.5" customHeight="1">
      <c r="A1527" s="129">
        <f t="shared" si="59"/>
      </c>
      <c r="B1527" s="311" t="s">
        <v>613</v>
      </c>
      <c r="C1527" s="312">
        <f t="shared" si="61"/>
        <v>0</v>
      </c>
      <c r="D1527" s="129">
        <v>20162017</v>
      </c>
      <c r="E1527" s="315">
        <f>'Student Fee Fund'!F42</f>
        <v>0</v>
      </c>
      <c r="F1527" s="63"/>
    </row>
    <row r="1528" spans="1:6" ht="13.5" customHeight="1">
      <c r="A1528" s="129">
        <f t="shared" si="59"/>
      </c>
      <c r="B1528" s="311" t="s">
        <v>1312</v>
      </c>
      <c r="C1528" s="312">
        <f t="shared" si="61"/>
        <v>0</v>
      </c>
      <c r="D1528" s="129">
        <v>20162017</v>
      </c>
      <c r="E1528" s="315">
        <f>'Student Fee Fund'!F43</f>
        <v>0</v>
      </c>
      <c r="F1528" s="63"/>
    </row>
    <row r="1529" spans="1:6" ht="13.5" customHeight="1">
      <c r="A1529" s="129">
        <f t="shared" si="59"/>
      </c>
      <c r="B1529" s="311" t="s">
        <v>612</v>
      </c>
      <c r="C1529" s="312">
        <f t="shared" si="61"/>
        <v>0</v>
      </c>
      <c r="D1529" s="129">
        <v>20162017</v>
      </c>
      <c r="E1529" s="315">
        <f>'Student Fee Fund'!F44</f>
        <v>0</v>
      </c>
      <c r="F1529" s="63"/>
    </row>
    <row r="1530" spans="1:6" ht="13.5" customHeight="1">
      <c r="A1530" s="129">
        <f t="shared" si="59"/>
      </c>
      <c r="B1530" s="311" t="s">
        <v>611</v>
      </c>
      <c r="C1530" s="312">
        <f t="shared" si="61"/>
        <v>0</v>
      </c>
      <c r="D1530" s="129">
        <v>20162017</v>
      </c>
      <c r="E1530" s="315">
        <f>'Student Fee Fund'!F45</f>
        <v>0</v>
      </c>
      <c r="F1530" s="63"/>
    </row>
    <row r="1531" spans="1:6" ht="13.5" customHeight="1">
      <c r="A1531" s="129">
        <f t="shared" si="59"/>
      </c>
      <c r="B1531" s="311" t="s">
        <v>1912</v>
      </c>
      <c r="C1531" s="312">
        <f t="shared" si="61"/>
        <v>0</v>
      </c>
      <c r="D1531" s="129">
        <v>20162017</v>
      </c>
      <c r="E1531" s="315">
        <f>'Student Fee Fund'!F46</f>
        <v>0</v>
      </c>
      <c r="F1531" s="63"/>
    </row>
    <row r="1532" spans="1:6" ht="13.5" customHeight="1">
      <c r="A1532" s="129">
        <f t="shared" si="59"/>
      </c>
      <c r="B1532" s="311" t="s">
        <v>610</v>
      </c>
      <c r="C1532" s="312">
        <f t="shared" si="61"/>
        <v>0</v>
      </c>
      <c r="D1532" s="129">
        <v>20162017</v>
      </c>
      <c r="E1532" s="315">
        <f>'Student Fee Fund'!F47</f>
        <v>0</v>
      </c>
      <c r="F1532" s="63"/>
    </row>
    <row r="1533" spans="1:6" ht="13.5" customHeight="1">
      <c r="A1533" s="129">
        <f t="shared" si="59"/>
      </c>
      <c r="B1533" s="311" t="s">
        <v>609</v>
      </c>
      <c r="C1533" s="312">
        <f t="shared" si="61"/>
        <v>0</v>
      </c>
      <c r="D1533" s="129">
        <v>20162017</v>
      </c>
      <c r="E1533" s="315">
        <f>'Student Fee Fund'!F48</f>
        <v>0</v>
      </c>
      <c r="F1533" s="63"/>
    </row>
    <row r="1534" spans="1:6" ht="13.5" customHeight="1">
      <c r="A1534" s="129">
        <f t="shared" si="59"/>
      </c>
      <c r="B1534" s="311" t="s">
        <v>544</v>
      </c>
      <c r="C1534" s="312">
        <f t="shared" si="61"/>
        <v>0</v>
      </c>
      <c r="D1534" s="129">
        <v>20162017</v>
      </c>
      <c r="E1534" s="315">
        <f>'Student Fee Fund'!F51</f>
        <v>0</v>
      </c>
      <c r="F1534" s="63"/>
    </row>
    <row r="1535" spans="1:6" ht="13.5" customHeight="1">
      <c r="A1535" s="129">
        <f t="shared" si="59"/>
      </c>
      <c r="B1535" s="311" t="s">
        <v>1781</v>
      </c>
      <c r="C1535" s="312">
        <f>IF(ISNUMBER(E1535),E1535,0)</f>
        <v>0</v>
      </c>
      <c r="D1535" s="129">
        <v>20162017</v>
      </c>
      <c r="E1535" s="315">
        <f>'Student Fee Fund'!F55</f>
        <v>0</v>
      </c>
      <c r="F1535" s="63"/>
    </row>
    <row r="1536" spans="1:6" ht="13.5" customHeight="1">
      <c r="A1536" s="129">
        <f t="shared" si="59"/>
      </c>
      <c r="B1536" s="311" t="s">
        <v>1782</v>
      </c>
      <c r="C1536" s="312">
        <f t="shared" si="61"/>
        <v>0</v>
      </c>
      <c r="D1536" s="129">
        <v>20162017</v>
      </c>
      <c r="E1536" s="315">
        <f>'Student Fee Fund'!F56</f>
        <v>0</v>
      </c>
      <c r="F1536" s="63"/>
    </row>
    <row r="1537" spans="1:6" ht="13.5" customHeight="1">
      <c r="A1537" s="129">
        <f t="shared" si="59"/>
      </c>
      <c r="B1537" s="311" t="s">
        <v>608</v>
      </c>
      <c r="C1537" s="312">
        <f t="shared" si="61"/>
        <v>0</v>
      </c>
      <c r="D1537" s="129">
        <v>20162017</v>
      </c>
      <c r="E1537" s="315">
        <f>'Per Pupil Information'!F10</f>
        <v>0</v>
      </c>
      <c r="F1537" s="63"/>
    </row>
    <row r="1538" spans="1:6" ht="13.5" customHeight="1">
      <c r="A1538" s="129">
        <f t="shared" si="59"/>
      </c>
      <c r="B1538" s="311" t="s">
        <v>607</v>
      </c>
      <c r="C1538" s="312">
        <f t="shared" si="61"/>
        <v>0</v>
      </c>
      <c r="D1538" s="129">
        <v>20162017</v>
      </c>
      <c r="E1538" s="315">
        <f>'Per Pupil Information'!F11</f>
        <v>0</v>
      </c>
      <c r="F1538" s="63"/>
    </row>
    <row r="1539" spans="1:6" ht="13.5" customHeight="1">
      <c r="A1539" s="129">
        <f t="shared" si="59"/>
      </c>
      <c r="B1539" s="311" t="s">
        <v>606</v>
      </c>
      <c r="C1539" s="312">
        <f t="shared" si="61"/>
        <v>0</v>
      </c>
      <c r="D1539" s="129">
        <v>20162017</v>
      </c>
      <c r="E1539" s="315">
        <f>'Per Pupil Information'!F13</f>
        <v>0</v>
      </c>
      <c r="F1539" s="63"/>
    </row>
    <row r="1540" spans="1:6" ht="13.5" customHeight="1">
      <c r="A1540" s="129">
        <f t="shared" si="59"/>
      </c>
      <c r="B1540" s="311" t="s">
        <v>605</v>
      </c>
      <c r="C1540" s="312">
        <f t="shared" si="61"/>
        <v>0</v>
      </c>
      <c r="D1540" s="129">
        <v>20162017</v>
      </c>
      <c r="E1540" s="315">
        <f>'Per Pupil Information'!F18</f>
        <v>0</v>
      </c>
      <c r="F1540" s="63"/>
    </row>
    <row r="1541" spans="1:6" ht="13.5" customHeight="1">
      <c r="A1541" s="129">
        <f t="shared" si="59"/>
      </c>
      <c r="B1541" s="311" t="s">
        <v>604</v>
      </c>
      <c r="C1541" s="312">
        <f t="shared" si="61"/>
        <v>0</v>
      </c>
      <c r="D1541" s="129">
        <v>20162017</v>
      </c>
      <c r="E1541" s="315">
        <f>'Per Pupil Information'!F19</f>
        <v>0</v>
      </c>
      <c r="F1541" s="63"/>
    </row>
    <row r="1542" spans="1:6" ht="13.5" customHeight="1">
      <c r="A1542" s="129">
        <f t="shared" si="59"/>
      </c>
      <c r="B1542" s="311" t="s">
        <v>603</v>
      </c>
      <c r="C1542" s="312">
        <f t="shared" si="61"/>
        <v>0</v>
      </c>
      <c r="D1542" s="129">
        <v>20162017</v>
      </c>
      <c r="E1542" s="315">
        <f>'Per Pupil Information'!F20</f>
        <v>0</v>
      </c>
      <c r="F1542" s="63"/>
    </row>
    <row r="1543" spans="1:6" ht="13.5" customHeight="1">
      <c r="A1543" s="129">
        <f t="shared" si="59"/>
      </c>
      <c r="B1543" s="311" t="s">
        <v>602</v>
      </c>
      <c r="C1543" s="312">
        <f t="shared" si="61"/>
        <v>0</v>
      </c>
      <c r="D1543" s="129">
        <v>20162017</v>
      </c>
      <c r="E1543" s="315">
        <f>'Per Pupil Information'!F21</f>
        <v>0</v>
      </c>
      <c r="F1543" s="63"/>
    </row>
    <row r="1544" spans="1:6" ht="13.5" customHeight="1">
      <c r="A1544" s="129">
        <f aca="true" t="shared" si="62" ref="A1544:A1575">IF($G$1=0,"",$G$1)</f>
      </c>
      <c r="B1544" s="311" t="s">
        <v>601</v>
      </c>
      <c r="C1544" s="312">
        <f t="shared" si="61"/>
        <v>0</v>
      </c>
      <c r="D1544" s="129">
        <v>20162017</v>
      </c>
      <c r="E1544" s="315">
        <f>'Per Pupil Information'!F23</f>
        <v>0</v>
      </c>
      <c r="F1544" s="63"/>
    </row>
    <row r="1545" spans="1:6" ht="13.5" customHeight="1">
      <c r="A1545" s="129">
        <f t="shared" si="62"/>
      </c>
      <c r="B1545" s="311" t="s">
        <v>600</v>
      </c>
      <c r="C1545" s="312">
        <f t="shared" si="61"/>
        <v>0</v>
      </c>
      <c r="D1545" s="129">
        <v>20162017</v>
      </c>
      <c r="E1545" s="315">
        <f>'Per Pupil Information'!F24</f>
        <v>0</v>
      </c>
      <c r="F1545" s="63"/>
    </row>
    <row r="1546" spans="1:6" ht="13.5" customHeight="1">
      <c r="A1546" s="129">
        <f t="shared" si="62"/>
      </c>
      <c r="B1546" s="311" t="s">
        <v>599</v>
      </c>
      <c r="C1546" s="312">
        <f t="shared" si="61"/>
        <v>0</v>
      </c>
      <c r="D1546" s="129">
        <v>20162017</v>
      </c>
      <c r="E1546" s="315">
        <f>'Per Pupil Information'!F25</f>
        <v>0</v>
      </c>
      <c r="F1546" s="63"/>
    </row>
    <row r="1547" spans="1:6" ht="13.5" customHeight="1">
      <c r="A1547" s="129">
        <f t="shared" si="62"/>
      </c>
      <c r="B1547" s="311" t="s">
        <v>598</v>
      </c>
      <c r="C1547" s="312">
        <f aca="true" t="shared" si="63" ref="C1547:C1559">IF(ISNUMBER(E1547),E1547,0)</f>
        <v>0</v>
      </c>
      <c r="D1547" s="129">
        <v>20162017</v>
      </c>
      <c r="E1547" s="315">
        <f>'Per Pupil Information'!F27</f>
        <v>0</v>
      </c>
      <c r="F1547" s="63"/>
    </row>
    <row r="1548" spans="1:6" ht="13.5" customHeight="1">
      <c r="A1548" s="129">
        <f t="shared" si="62"/>
      </c>
      <c r="B1548" s="311" t="s">
        <v>597</v>
      </c>
      <c r="C1548" s="312">
        <f t="shared" si="63"/>
        <v>0</v>
      </c>
      <c r="D1548" s="129">
        <v>20162017</v>
      </c>
      <c r="E1548" s="315">
        <f>'Per Pupil Information'!F28</f>
        <v>0</v>
      </c>
      <c r="F1548" s="63"/>
    </row>
    <row r="1549" spans="1:6" ht="13.5" customHeight="1">
      <c r="A1549" s="129">
        <f t="shared" si="62"/>
      </c>
      <c r="B1549" s="311" t="s">
        <v>596</v>
      </c>
      <c r="C1549" s="312">
        <f t="shared" si="63"/>
        <v>0</v>
      </c>
      <c r="D1549" s="129">
        <v>20162017</v>
      </c>
      <c r="E1549" s="315">
        <f>'Per Pupil Information'!F34</f>
        <v>0</v>
      </c>
      <c r="F1549" s="63"/>
    </row>
    <row r="1550" spans="1:6" ht="13.5" customHeight="1">
      <c r="A1550" s="129">
        <f t="shared" si="62"/>
      </c>
      <c r="B1550" s="311" t="s">
        <v>2529</v>
      </c>
      <c r="C1550" s="312">
        <f>IF(ISNUMBER(E1550),E1550,0)</f>
        <v>0</v>
      </c>
      <c r="D1550" s="129">
        <v>20162017</v>
      </c>
      <c r="E1550" s="315">
        <f>'Per Pupil Information'!F35</f>
        <v>0</v>
      </c>
      <c r="F1550" s="63"/>
    </row>
    <row r="1551" spans="1:6" ht="13.5" customHeight="1">
      <c r="A1551" s="129">
        <f t="shared" si="62"/>
      </c>
      <c r="B1551" s="311" t="s">
        <v>1783</v>
      </c>
      <c r="C1551" s="312">
        <f t="shared" si="63"/>
        <v>0</v>
      </c>
      <c r="D1551" s="129">
        <v>20162017</v>
      </c>
      <c r="E1551" s="315">
        <f>'Per Pupil Information'!F36</f>
        <v>0</v>
      </c>
      <c r="F1551" s="63"/>
    </row>
    <row r="1552" spans="1:6" ht="13.5" customHeight="1">
      <c r="A1552" s="129">
        <f t="shared" si="62"/>
      </c>
      <c r="B1552" s="311" t="s">
        <v>595</v>
      </c>
      <c r="C1552" s="312">
        <f t="shared" si="63"/>
        <v>0</v>
      </c>
      <c r="D1552" s="129">
        <v>20162017</v>
      </c>
      <c r="E1552" s="315">
        <f>'Per Pupil Information'!F37</f>
        <v>0</v>
      </c>
      <c r="F1552" s="63"/>
    </row>
    <row r="1553" spans="1:6" ht="13.5" customHeight="1">
      <c r="A1553" s="129">
        <f t="shared" si="62"/>
      </c>
      <c r="B1553" s="311" t="s">
        <v>594</v>
      </c>
      <c r="C1553" s="312">
        <f t="shared" si="63"/>
        <v>0</v>
      </c>
      <c r="D1553" s="129">
        <v>20162017</v>
      </c>
      <c r="E1553" s="315">
        <f>'Per Pupil Information'!F38</f>
        <v>0</v>
      </c>
      <c r="F1553" s="63"/>
    </row>
    <row r="1554" spans="1:6" ht="13.5" customHeight="1">
      <c r="A1554" s="129">
        <f t="shared" si="62"/>
      </c>
      <c r="B1554" s="311" t="s">
        <v>593</v>
      </c>
      <c r="C1554" s="312">
        <f t="shared" si="63"/>
        <v>0</v>
      </c>
      <c r="D1554" s="129">
        <v>20162017</v>
      </c>
      <c r="E1554" s="315">
        <f>'Per Pupil Information'!F39</f>
        <v>0</v>
      </c>
      <c r="F1554" s="63"/>
    </row>
    <row r="1555" spans="1:6" ht="13.5" customHeight="1">
      <c r="A1555" s="129">
        <f t="shared" si="62"/>
      </c>
      <c r="B1555" s="311" t="s">
        <v>2657</v>
      </c>
      <c r="C1555" s="312">
        <f t="shared" si="63"/>
        <v>0</v>
      </c>
      <c r="D1555" s="129">
        <v>20162017</v>
      </c>
      <c r="E1555" s="315">
        <f>'Per Pupil Information'!F40</f>
        <v>0</v>
      </c>
      <c r="F1555" s="63"/>
    </row>
    <row r="1556" spans="1:6" ht="13.5" customHeight="1">
      <c r="A1556" s="129">
        <f t="shared" si="62"/>
      </c>
      <c r="B1556" s="326" t="s">
        <v>1919</v>
      </c>
      <c r="C1556" s="312">
        <f t="shared" si="63"/>
        <v>0</v>
      </c>
      <c r="D1556" s="129">
        <v>20162017</v>
      </c>
      <c r="E1556" s="315">
        <f>'Per Pupil Information'!F41</f>
        <v>0</v>
      </c>
      <c r="F1556" s="63"/>
    </row>
    <row r="1557" spans="1:6" ht="13.5" customHeight="1">
      <c r="A1557" s="129">
        <f t="shared" si="62"/>
      </c>
      <c r="B1557" s="311" t="s">
        <v>592</v>
      </c>
      <c r="C1557" s="312">
        <f t="shared" si="63"/>
        <v>0</v>
      </c>
      <c r="D1557" s="129">
        <v>20162017</v>
      </c>
      <c r="E1557" s="315">
        <f>'Per Pupil Information'!F43</f>
        <v>0</v>
      </c>
      <c r="F1557" s="63"/>
    </row>
    <row r="1558" spans="1:6" ht="13.5" customHeight="1">
      <c r="A1558" s="129">
        <f t="shared" si="62"/>
      </c>
      <c r="B1558" s="311" t="s">
        <v>591</v>
      </c>
      <c r="C1558" s="312">
        <f t="shared" si="63"/>
        <v>0</v>
      </c>
      <c r="D1558" s="129">
        <v>20162017</v>
      </c>
      <c r="E1558" s="315">
        <f>'Per Pupil Information'!F45</f>
        <v>0</v>
      </c>
      <c r="F1558" s="63"/>
    </row>
    <row r="1559" spans="1:6" ht="13.5" customHeight="1">
      <c r="A1559" s="129">
        <f t="shared" si="62"/>
      </c>
      <c r="B1559" s="311" t="s">
        <v>590</v>
      </c>
      <c r="C1559" s="312">
        <f t="shared" si="63"/>
        <v>0</v>
      </c>
      <c r="D1559" s="129">
        <v>20162017</v>
      </c>
      <c r="E1559" s="315">
        <f>'Per Pupil Information'!F46</f>
        <v>0</v>
      </c>
      <c r="F1559" s="63"/>
    </row>
    <row r="1560" spans="1:6" ht="13.5" customHeight="1">
      <c r="A1560" s="129">
        <f t="shared" si="62"/>
      </c>
      <c r="F1560" s="63"/>
    </row>
    <row r="1561" spans="1:6" ht="13.5" customHeight="1">
      <c r="A1561" s="129">
        <f t="shared" si="62"/>
      </c>
      <c r="F1561" s="63"/>
    </row>
    <row r="1562" spans="1:6" ht="13.5" customHeight="1">
      <c r="A1562" s="129">
        <f t="shared" si="62"/>
      </c>
      <c r="F1562" s="63"/>
    </row>
    <row r="1563" spans="1:6" ht="13.5" customHeight="1">
      <c r="A1563" s="129">
        <f t="shared" si="62"/>
      </c>
      <c r="F1563" s="63"/>
    </row>
    <row r="1564" spans="1:6" ht="13.5" customHeight="1">
      <c r="A1564" s="129">
        <f t="shared" si="62"/>
      </c>
      <c r="B1564" s="328"/>
      <c r="F1564" s="63"/>
    </row>
    <row r="1565" spans="1:6" ht="13.5" customHeight="1">
      <c r="A1565" s="129">
        <f t="shared" si="62"/>
      </c>
      <c r="B1565" s="140"/>
      <c r="F1565" s="63"/>
    </row>
    <row r="1566" spans="1:6" ht="13.5" customHeight="1">
      <c r="A1566" s="129">
        <f t="shared" si="62"/>
      </c>
      <c r="B1566" s="140"/>
      <c r="F1566" s="63"/>
    </row>
    <row r="1567" spans="1:6" ht="13.5" customHeight="1">
      <c r="A1567" s="129">
        <f t="shared" si="62"/>
      </c>
      <c r="B1567" s="328"/>
      <c r="F1567" s="63"/>
    </row>
    <row r="1568" spans="1:6" ht="13.5" customHeight="1">
      <c r="A1568" s="129">
        <f t="shared" si="62"/>
      </c>
      <c r="F1568" s="63"/>
    </row>
    <row r="1569" spans="1:6" ht="13.5" customHeight="1">
      <c r="A1569" s="129">
        <f t="shared" si="62"/>
      </c>
      <c r="F1569" s="63"/>
    </row>
    <row r="1570" spans="1:6" ht="13.5" customHeight="1">
      <c r="A1570" s="129">
        <f t="shared" si="62"/>
      </c>
      <c r="F1570" s="63"/>
    </row>
    <row r="1571" spans="1:6" ht="13.5" customHeight="1">
      <c r="A1571" s="129">
        <f t="shared" si="62"/>
      </c>
      <c r="F1571" s="63"/>
    </row>
    <row r="1572" spans="1:6" ht="13.5" customHeight="1">
      <c r="A1572" s="129">
        <f t="shared" si="62"/>
      </c>
      <c r="F1572" s="63"/>
    </row>
    <row r="1573" spans="1:6" ht="13.5" customHeight="1">
      <c r="A1573" s="129">
        <f t="shared" si="62"/>
      </c>
      <c r="F1573" s="63"/>
    </row>
    <row r="1574" spans="1:6" ht="13.5" customHeight="1">
      <c r="A1574" s="129">
        <f t="shared" si="62"/>
      </c>
      <c r="F1574" s="63"/>
    </row>
    <row r="1575" spans="1:6" ht="13.5" customHeight="1">
      <c r="A1575" s="129">
        <f t="shared" si="62"/>
      </c>
      <c r="C1575" s="313"/>
      <c r="E1575" s="313"/>
      <c r="F1575" s="63"/>
    </row>
    <row r="1576" spans="1:6" ht="13.5" customHeight="1">
      <c r="A1576" s="129">
        <f>IF($G$1=0,"",$G$1)</f>
      </c>
      <c r="F1576" s="63"/>
    </row>
    <row r="1577" spans="1:7" ht="13.5" customHeight="1">
      <c r="A1577" s="129">
        <f>IF($G$1=0,"",$G$1)</f>
      </c>
      <c r="F1577" s="63"/>
      <c r="G1577" s="329"/>
    </row>
    <row r="1578" spans="1:7" ht="13.5" customHeight="1">
      <c r="A1578" s="129">
        <f>IF($G$1=0,"",$G$1)</f>
      </c>
      <c r="F1578" s="63"/>
      <c r="G1578" s="329"/>
    </row>
    <row r="1579" spans="5:7" ht="13.5" customHeight="1">
      <c r="E1579" s="317"/>
      <c r="F1579" s="63"/>
      <c r="G1579" s="329"/>
    </row>
    <row r="1580" spans="6:7" ht="13.5" customHeight="1">
      <c r="F1580" s="63"/>
      <c r="G1580" s="329"/>
    </row>
    <row r="1581" spans="6:7" ht="13.5" customHeight="1">
      <c r="F1581" s="63"/>
      <c r="G1581" s="329"/>
    </row>
    <row r="1582" spans="6:7" ht="13.5" customHeight="1">
      <c r="F1582" s="63"/>
      <c r="G1582" s="329"/>
    </row>
    <row r="1583" spans="6:7" ht="13.5" customHeight="1">
      <c r="F1583" s="63"/>
      <c r="G1583" s="329"/>
    </row>
    <row r="1584" spans="6:7" ht="13.5" customHeight="1">
      <c r="F1584" s="63"/>
      <c r="G1584" s="329"/>
    </row>
    <row r="1585" spans="6:7" ht="13.5" customHeight="1">
      <c r="F1585" s="63"/>
      <c r="G1585" s="329"/>
    </row>
    <row r="1586" spans="6:7" ht="13.5" customHeight="1">
      <c r="F1586" s="63"/>
      <c r="G1586" s="329"/>
    </row>
    <row r="1587" spans="6:7" ht="13.5" customHeight="1">
      <c r="F1587" s="63"/>
      <c r="G1587" s="329"/>
    </row>
    <row r="1588" spans="6:7" ht="13.5" customHeight="1">
      <c r="F1588" s="63"/>
      <c r="G1588" s="329"/>
    </row>
    <row r="1589" spans="6:7" ht="13.5" customHeight="1">
      <c r="F1589" s="63"/>
      <c r="G1589" s="329"/>
    </row>
    <row r="1590" spans="6:7" ht="13.5" customHeight="1">
      <c r="F1590" s="63"/>
      <c r="G1590" s="329"/>
    </row>
    <row r="1591" spans="6:7" ht="13.5" customHeight="1">
      <c r="F1591" s="63"/>
      <c r="G1591" s="329"/>
    </row>
    <row r="1592" spans="6:7" ht="13.5" customHeight="1">
      <c r="F1592" s="63"/>
      <c r="G1592" s="329"/>
    </row>
    <row r="1593" spans="6:7" ht="13.5" customHeight="1">
      <c r="F1593" s="63"/>
      <c r="G1593" s="329"/>
    </row>
    <row r="1594" spans="6:7" ht="13.5" customHeight="1">
      <c r="F1594" s="63"/>
      <c r="G1594" s="329"/>
    </row>
    <row r="1595" spans="6:7" ht="13.5" customHeight="1">
      <c r="F1595" s="63"/>
      <c r="G1595" s="329"/>
    </row>
    <row r="1596" spans="6:7" ht="13.5" customHeight="1">
      <c r="F1596" s="63"/>
      <c r="G1596" s="329"/>
    </row>
    <row r="1597" spans="6:7" ht="13.5" customHeight="1">
      <c r="F1597" s="63"/>
      <c r="G1597" s="329"/>
    </row>
    <row r="1598" spans="6:7" ht="13.5" customHeight="1">
      <c r="F1598" s="63"/>
      <c r="G1598" s="329"/>
    </row>
    <row r="1599" spans="2:7" ht="13.5" customHeight="1">
      <c r="B1599" s="328"/>
      <c r="F1599" s="63"/>
      <c r="G1599" s="329"/>
    </row>
    <row r="1600" spans="2:7" ht="13.5" customHeight="1">
      <c r="B1600" s="328"/>
      <c r="F1600" s="63"/>
      <c r="G1600" s="329"/>
    </row>
    <row r="1601" spans="2:7" ht="13.5" customHeight="1">
      <c r="B1601" s="328"/>
      <c r="F1601" s="63"/>
      <c r="G1601" s="329"/>
    </row>
    <row r="1602" spans="2:7" ht="13.5" customHeight="1">
      <c r="B1602" s="328"/>
      <c r="F1602" s="63"/>
      <c r="G1602" s="329"/>
    </row>
    <row r="1603" spans="2:7" ht="13.5" customHeight="1">
      <c r="B1603" s="328"/>
      <c r="F1603" s="63"/>
      <c r="G1603" s="329"/>
    </row>
    <row r="1604" spans="2:7" ht="13.5" customHeight="1">
      <c r="B1604" s="328"/>
      <c r="F1604" s="63"/>
      <c r="G1604" s="329"/>
    </row>
    <row r="1605" spans="2:7" ht="13.5" customHeight="1">
      <c r="B1605" s="328"/>
      <c r="F1605" s="63"/>
      <c r="G1605" s="329"/>
    </row>
    <row r="1606" spans="6:7" ht="13.5" customHeight="1">
      <c r="F1606" s="63"/>
      <c r="G1606" s="329"/>
    </row>
    <row r="1607" spans="6:7" ht="13.5" customHeight="1">
      <c r="F1607" s="63"/>
      <c r="G1607" s="329"/>
    </row>
    <row r="1608" spans="2:7" ht="13.5" customHeight="1">
      <c r="B1608" s="328"/>
      <c r="F1608" s="63"/>
      <c r="G1608" s="329"/>
    </row>
    <row r="1609" spans="6:7" ht="13.5" customHeight="1">
      <c r="F1609" s="63"/>
      <c r="G1609" s="329"/>
    </row>
    <row r="1610" spans="6:7" ht="13.5" customHeight="1">
      <c r="F1610" s="63"/>
      <c r="G1610" s="329"/>
    </row>
    <row r="1611" spans="6:7" ht="13.5" customHeight="1">
      <c r="F1611" s="63"/>
      <c r="G1611" s="329"/>
    </row>
    <row r="1612" spans="6:7" ht="13.5" customHeight="1">
      <c r="F1612" s="63"/>
      <c r="G1612" s="329"/>
    </row>
    <row r="1613" spans="6:7" ht="13.5" customHeight="1">
      <c r="F1613" s="63"/>
      <c r="G1613" s="329"/>
    </row>
    <row r="1614" spans="6:7" ht="13.5" customHeight="1">
      <c r="F1614" s="63"/>
      <c r="G1614" s="329"/>
    </row>
    <row r="1615" spans="6:7" ht="13.5" customHeight="1">
      <c r="F1615" s="63"/>
      <c r="G1615" s="329"/>
    </row>
    <row r="1616" spans="6:7" ht="13.5" customHeight="1">
      <c r="F1616" s="63"/>
      <c r="G1616" s="329"/>
    </row>
    <row r="1617" spans="6:7" ht="13.5" customHeight="1">
      <c r="F1617" s="63"/>
      <c r="G1617" s="329"/>
    </row>
    <row r="1618" spans="6:7" ht="13.5" customHeight="1">
      <c r="F1618" s="63"/>
      <c r="G1618" s="329"/>
    </row>
    <row r="1619" spans="6:7" ht="13.5" customHeight="1">
      <c r="F1619" s="63"/>
      <c r="G1619" s="329"/>
    </row>
    <row r="1620" spans="6:7" ht="13.5" customHeight="1">
      <c r="F1620" s="63"/>
      <c r="G1620" s="329"/>
    </row>
    <row r="1621" spans="6:7" ht="13.5" customHeight="1">
      <c r="F1621" s="63"/>
      <c r="G1621" s="329"/>
    </row>
    <row r="1622" spans="6:7" ht="13.5" customHeight="1">
      <c r="F1622" s="63"/>
      <c r="G1622" s="329"/>
    </row>
    <row r="1623" spans="6:7" ht="13.5" customHeight="1">
      <c r="F1623" s="63"/>
      <c r="G1623" s="329"/>
    </row>
    <row r="1624" spans="6:7" ht="13.5" customHeight="1">
      <c r="F1624" s="63"/>
      <c r="G1624" s="329"/>
    </row>
    <row r="1625" spans="6:7" ht="13.5" customHeight="1">
      <c r="F1625" s="63"/>
      <c r="G1625" s="329"/>
    </row>
    <row r="1626" spans="6:7" ht="13.5" customHeight="1">
      <c r="F1626" s="63"/>
      <c r="G1626" s="329"/>
    </row>
    <row r="1627" spans="6:7" ht="13.5" customHeight="1">
      <c r="F1627" s="63"/>
      <c r="G1627" s="329"/>
    </row>
    <row r="1628" ht="13.5" customHeight="1">
      <c r="F1628" s="63"/>
    </row>
    <row r="1629" ht="13.5" customHeight="1">
      <c r="F1629" s="63"/>
    </row>
    <row r="1630" ht="13.5" customHeight="1">
      <c r="F1630" s="63"/>
    </row>
    <row r="1631" ht="13.5" customHeight="1">
      <c r="F1631" s="63"/>
    </row>
  </sheetData>
  <sheetProtection password="CB25" sheet="1" objects="1" scenarios="1" selectLockedCells="1" selectUnlockedCells="1"/>
  <autoFilter ref="A1:G1578"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3"/>
  <dimension ref="A1:AG35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2" width="6.57421875" style="28" bestFit="1" customWidth="1"/>
    <col min="3" max="3" width="68.7109375" style="28" customWidth="1"/>
    <col min="4" max="4" width="24.8515625" style="28" customWidth="1"/>
    <col min="5" max="5" width="8.00390625" style="32" customWidth="1"/>
    <col min="6" max="6" width="16.28125" style="28" customWidth="1"/>
    <col min="7" max="13" width="14.7109375" style="28" customWidth="1"/>
    <col min="14" max="14" width="47.57421875" style="28" customWidth="1"/>
    <col min="15" max="24" width="14.7109375" style="28" customWidth="1"/>
    <col min="25" max="25" width="35.57421875" style="28" customWidth="1"/>
    <col min="26" max="26" width="60.8515625" style="28" customWidth="1"/>
    <col min="27" max="29" width="14.7109375" style="28" customWidth="1"/>
    <col min="30" max="30" width="11.140625" style="28" customWidth="1"/>
    <col min="31" max="32" width="14.7109375" style="28" customWidth="1"/>
    <col min="33" max="33" width="96.57421875" style="28" customWidth="1"/>
    <col min="34" max="16384" width="9.140625" style="28" customWidth="1"/>
  </cols>
  <sheetData>
    <row r="1" spans="1:33" ht="12.75">
      <c r="A1" s="51"/>
      <c r="B1" s="52"/>
      <c r="C1" s="51"/>
      <c r="D1" s="53"/>
      <c r="E1" s="54" t="s">
        <v>332</v>
      </c>
      <c r="F1" s="83">
        <f>'Data Page'!G8</f>
        <v>0</v>
      </c>
      <c r="G1" s="51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12.75">
      <c r="A2" s="51"/>
      <c r="B2" s="52"/>
      <c r="C2" s="51"/>
      <c r="D2" s="53"/>
      <c r="E2" s="54"/>
      <c r="F2" s="83"/>
      <c r="G2" s="5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2.75">
      <c r="A3" s="270" t="s">
        <v>441</v>
      </c>
      <c r="B3" s="149"/>
      <c r="C3" s="149"/>
      <c r="D3" s="149"/>
      <c r="E3" s="149"/>
      <c r="F3" s="150"/>
      <c r="G3" s="51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2.75">
      <c r="A4" s="51"/>
      <c r="B4" s="52"/>
      <c r="C4" s="51"/>
      <c r="D4" s="51"/>
      <c r="E4" s="55"/>
      <c r="F4" s="34"/>
      <c r="G4" s="51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2.75">
      <c r="A5" s="66">
        <v>1000</v>
      </c>
      <c r="B5" s="52"/>
      <c r="C5" s="66" t="s">
        <v>2420</v>
      </c>
      <c r="D5" s="68" t="s">
        <v>541</v>
      </c>
      <c r="E5" s="55"/>
      <c r="F5" s="34"/>
      <c r="G5" s="51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12.75">
      <c r="A6" s="51"/>
      <c r="B6" s="52">
        <v>1210</v>
      </c>
      <c r="C6" s="51" t="s">
        <v>325</v>
      </c>
      <c r="D6" s="51"/>
      <c r="E6" s="55">
        <v>1210</v>
      </c>
      <c r="F6" s="35"/>
      <c r="G6" s="51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12.75">
      <c r="A7" s="51"/>
      <c r="B7" s="52">
        <v>1230</v>
      </c>
      <c r="C7" s="51" t="s">
        <v>322</v>
      </c>
      <c r="D7" s="51"/>
      <c r="E7" s="55">
        <v>1230</v>
      </c>
      <c r="F7" s="35"/>
      <c r="G7" s="51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12.75">
      <c r="A8" s="51"/>
      <c r="B8" s="52">
        <v>1235</v>
      </c>
      <c r="C8" s="51" t="s">
        <v>2592</v>
      </c>
      <c r="D8" s="51"/>
      <c r="E8" s="55">
        <v>1235</v>
      </c>
      <c r="F8" s="35"/>
      <c r="G8" s="51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12.75">
      <c r="A9" s="51"/>
      <c r="B9" s="52">
        <v>1925</v>
      </c>
      <c r="C9" s="51" t="s">
        <v>260</v>
      </c>
      <c r="D9" s="51"/>
      <c r="E9" s="55">
        <v>1925</v>
      </c>
      <c r="F9" s="35"/>
      <c r="G9" s="51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12.75">
      <c r="A10" s="51"/>
      <c r="B10" s="52">
        <v>1990</v>
      </c>
      <c r="C10" s="51" t="s">
        <v>308</v>
      </c>
      <c r="D10" s="51"/>
      <c r="E10" s="55">
        <v>1990</v>
      </c>
      <c r="F10" s="35"/>
      <c r="G10" s="51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s="228" customFormat="1" ht="12.75">
      <c r="A11" s="66"/>
      <c r="B11" s="80">
        <v>1000</v>
      </c>
      <c r="C11" s="81" t="s">
        <v>2429</v>
      </c>
      <c r="D11" s="81"/>
      <c r="E11" s="160">
        <v>1000</v>
      </c>
      <c r="F11" s="230">
        <f>SUM(F6:F10)</f>
        <v>0</v>
      </c>
      <c r="G11" s="6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51"/>
      <c r="B12" s="52"/>
      <c r="C12" s="66" t="s">
        <v>2466</v>
      </c>
      <c r="D12" s="51"/>
      <c r="E12" s="55"/>
      <c r="F12" s="192"/>
      <c r="G12" s="5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12.75">
      <c r="A13" s="51"/>
      <c r="B13" s="52"/>
      <c r="C13" s="51"/>
      <c r="D13" s="51"/>
      <c r="E13" s="55"/>
      <c r="F13" s="192"/>
      <c r="G13" s="5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ht="12.75">
      <c r="A14" s="66">
        <v>3000</v>
      </c>
      <c r="B14" s="52"/>
      <c r="C14" s="66" t="s">
        <v>2437</v>
      </c>
      <c r="D14" s="68" t="s">
        <v>541</v>
      </c>
      <c r="E14" s="55"/>
      <c r="F14" s="192"/>
      <c r="G14" s="5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ht="12.75">
      <c r="A15" s="51"/>
      <c r="B15" s="52">
        <v>3120</v>
      </c>
      <c r="C15" s="51" t="s">
        <v>299</v>
      </c>
      <c r="D15" s="51"/>
      <c r="E15" s="55">
        <v>3120</v>
      </c>
      <c r="F15" s="35"/>
      <c r="G15" s="5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ht="12.75">
      <c r="A16" s="51"/>
      <c r="B16" s="52">
        <v>3125</v>
      </c>
      <c r="C16" s="51" t="s">
        <v>298</v>
      </c>
      <c r="D16" s="51"/>
      <c r="E16" s="55">
        <v>3125</v>
      </c>
      <c r="F16" s="35"/>
      <c r="G16" s="51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ht="12.75">
      <c r="A17" s="51"/>
      <c r="B17" s="52">
        <v>3135</v>
      </c>
      <c r="C17" s="51" t="s">
        <v>295</v>
      </c>
      <c r="D17" s="51"/>
      <c r="E17" s="55">
        <v>3135</v>
      </c>
      <c r="F17" s="35"/>
      <c r="G17" s="51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ht="12.75">
      <c r="A18" s="51"/>
      <c r="B18" s="52">
        <v>3165</v>
      </c>
      <c r="C18" s="51" t="s">
        <v>1829</v>
      </c>
      <c r="D18" s="51"/>
      <c r="E18" s="55">
        <v>3165</v>
      </c>
      <c r="F18" s="35"/>
      <c r="G18" s="51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ht="12.75">
      <c r="A19" s="51"/>
      <c r="B19" s="52">
        <v>3166</v>
      </c>
      <c r="C19" s="51" t="s">
        <v>1830</v>
      </c>
      <c r="D19" s="51"/>
      <c r="E19" s="55">
        <v>3166</v>
      </c>
      <c r="F19" s="35"/>
      <c r="G19" s="51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ht="12.75">
      <c r="A20" s="51"/>
      <c r="B20" s="52">
        <v>3175</v>
      </c>
      <c r="C20" s="51" t="s">
        <v>263</v>
      </c>
      <c r="D20" s="51"/>
      <c r="E20" s="55">
        <v>3175</v>
      </c>
      <c r="F20" s="35"/>
      <c r="G20" s="51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ht="12.75">
      <c r="A21" s="51"/>
      <c r="B21" s="52">
        <v>3400</v>
      </c>
      <c r="C21" s="51" t="s">
        <v>260</v>
      </c>
      <c r="D21" s="51"/>
      <c r="E21" s="55">
        <v>3400</v>
      </c>
      <c r="F21" s="35"/>
      <c r="G21" s="51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ht="12.75">
      <c r="A22" s="51"/>
      <c r="B22" s="52">
        <v>3500</v>
      </c>
      <c r="C22" s="51" t="s">
        <v>288</v>
      </c>
      <c r="D22" s="51"/>
      <c r="E22" s="55">
        <v>3500</v>
      </c>
      <c r="F22" s="35"/>
      <c r="G22" s="51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ht="12.75">
      <c r="A23" s="51"/>
      <c r="B23" s="52">
        <v>3990</v>
      </c>
      <c r="C23" s="51" t="s">
        <v>284</v>
      </c>
      <c r="D23" s="51"/>
      <c r="E23" s="55">
        <v>3990</v>
      </c>
      <c r="F23" s="35"/>
      <c r="G23" s="51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s="228" customFormat="1" ht="12.75">
      <c r="A24" s="66"/>
      <c r="B24" s="80">
        <v>3000</v>
      </c>
      <c r="C24" s="81" t="s">
        <v>2439</v>
      </c>
      <c r="D24" s="81"/>
      <c r="E24" s="160">
        <v>3000</v>
      </c>
      <c r="F24" s="230">
        <f>SUM(F15:F23)</f>
        <v>0</v>
      </c>
      <c r="G24" s="6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51"/>
      <c r="B25" s="52"/>
      <c r="C25" s="66" t="s">
        <v>2467</v>
      </c>
      <c r="D25" s="51"/>
      <c r="E25" s="55"/>
      <c r="F25" s="192"/>
      <c r="G25" s="51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ht="12.75">
      <c r="A26" s="51"/>
      <c r="B26" s="52"/>
      <c r="C26" s="51"/>
      <c r="D26" s="51"/>
      <c r="E26" s="55"/>
      <c r="F26" s="192"/>
      <c r="G26" s="51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12.75">
      <c r="A27" s="66">
        <v>4000</v>
      </c>
      <c r="B27" s="52"/>
      <c r="C27" s="66" t="s">
        <v>2441</v>
      </c>
      <c r="D27" s="68" t="s">
        <v>541</v>
      </c>
      <c r="E27" s="55"/>
      <c r="F27" s="192"/>
      <c r="G27" s="51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ht="12.75">
      <c r="A28" s="51"/>
      <c r="B28" s="52">
        <v>4200</v>
      </c>
      <c r="C28" s="51" t="s">
        <v>2717</v>
      </c>
      <c r="D28" s="53"/>
      <c r="E28" s="55">
        <v>4200</v>
      </c>
      <c r="F28" s="35"/>
      <c r="G28" s="51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ht="12.75">
      <c r="A29" s="51"/>
      <c r="B29" s="52">
        <v>4210</v>
      </c>
      <c r="C29" s="51" t="s">
        <v>2718</v>
      </c>
      <c r="D29" s="53"/>
      <c r="E29" s="55">
        <v>4210</v>
      </c>
      <c r="F29" s="35"/>
      <c r="G29" s="51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s="44" customFormat="1" ht="12.75">
      <c r="A30" s="93"/>
      <c r="B30" s="52">
        <v>4215</v>
      </c>
      <c r="C30" s="51" t="s">
        <v>1938</v>
      </c>
      <c r="D30" s="53"/>
      <c r="E30" s="55">
        <v>4215</v>
      </c>
      <c r="F30" s="35"/>
      <c r="G30" s="93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</row>
    <row r="31" spans="1:33" ht="12.75">
      <c r="A31" s="51"/>
      <c r="B31" s="52">
        <v>4230</v>
      </c>
      <c r="C31" s="307" t="s">
        <v>2719</v>
      </c>
      <c r="D31" s="53"/>
      <c r="E31" s="55">
        <v>4230</v>
      </c>
      <c r="F31" s="35"/>
      <c r="G31" s="51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ht="12.75">
      <c r="A32" s="51"/>
      <c r="B32" s="52">
        <v>4310</v>
      </c>
      <c r="C32" s="74" t="s">
        <v>2720</v>
      </c>
      <c r="D32" s="53"/>
      <c r="E32" s="55">
        <v>4310</v>
      </c>
      <c r="F32" s="35"/>
      <c r="G32" s="51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12.75">
      <c r="A33" s="51"/>
      <c r="B33" s="52">
        <v>4315</v>
      </c>
      <c r="C33" s="74" t="s">
        <v>281</v>
      </c>
      <c r="D33" s="53"/>
      <c r="E33" s="55">
        <v>4315</v>
      </c>
      <c r="F33" s="35"/>
      <c r="G33" s="51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12.75">
      <c r="A34" s="51"/>
      <c r="B34" s="52">
        <v>4330</v>
      </c>
      <c r="C34" s="74" t="s">
        <v>1832</v>
      </c>
      <c r="D34" s="53"/>
      <c r="E34" s="55">
        <v>4330</v>
      </c>
      <c r="F34" s="35"/>
      <c r="G34" s="51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12.75">
      <c r="A35" s="51"/>
      <c r="B35" s="52">
        <v>4404</v>
      </c>
      <c r="C35" s="51" t="s">
        <v>1368</v>
      </c>
      <c r="D35" s="53"/>
      <c r="E35" s="55">
        <v>4404</v>
      </c>
      <c r="F35" s="35"/>
      <c r="G35" s="51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12.75">
      <c r="A36" s="51"/>
      <c r="B36" s="52">
        <v>4405</v>
      </c>
      <c r="C36" s="51" t="s">
        <v>1367</v>
      </c>
      <c r="D36" s="53"/>
      <c r="E36" s="55">
        <v>4405</v>
      </c>
      <c r="F36" s="35"/>
      <c r="G36" s="51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2.75">
      <c r="A37" s="51"/>
      <c r="B37" s="52">
        <v>4406</v>
      </c>
      <c r="C37" s="51" t="s">
        <v>1825</v>
      </c>
      <c r="D37" s="53"/>
      <c r="E37" s="54">
        <v>4406</v>
      </c>
      <c r="F37" s="35"/>
      <c r="G37" s="51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12.75">
      <c r="A38" s="51"/>
      <c r="B38" s="151">
        <v>4410</v>
      </c>
      <c r="C38" s="152" t="s">
        <v>279</v>
      </c>
      <c r="D38" s="153"/>
      <c r="E38" s="154">
        <v>4410</v>
      </c>
      <c r="F38" s="35"/>
      <c r="G38" s="51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12.75">
      <c r="A39" s="51"/>
      <c r="B39" s="151">
        <v>4411</v>
      </c>
      <c r="C39" s="51" t="s">
        <v>523</v>
      </c>
      <c r="D39" s="153"/>
      <c r="E39" s="55">
        <v>4411</v>
      </c>
      <c r="F39" s="35"/>
      <c r="G39" s="51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12.75">
      <c r="A40" s="51"/>
      <c r="B40" s="151">
        <v>4412</v>
      </c>
      <c r="C40" s="51" t="s">
        <v>1787</v>
      </c>
      <c r="D40" s="153"/>
      <c r="E40" s="55">
        <v>4412</v>
      </c>
      <c r="F40" s="35"/>
      <c r="G40" s="51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12.75">
      <c r="A41" s="51"/>
      <c r="B41" s="151">
        <v>4414</v>
      </c>
      <c r="C41" s="51" t="s">
        <v>378</v>
      </c>
      <c r="D41" s="153"/>
      <c r="E41" s="55">
        <v>4414</v>
      </c>
      <c r="F41" s="35"/>
      <c r="G41" s="51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12.75">
      <c r="A42" s="51"/>
      <c r="B42" s="151">
        <v>4415</v>
      </c>
      <c r="C42" s="152" t="s">
        <v>277</v>
      </c>
      <c r="D42" s="153"/>
      <c r="E42" s="55">
        <v>4415</v>
      </c>
      <c r="F42" s="35"/>
      <c r="G42" s="51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12.75">
      <c r="A43" s="51"/>
      <c r="B43" s="52">
        <v>4690</v>
      </c>
      <c r="C43" s="51" t="s">
        <v>270</v>
      </c>
      <c r="D43" s="53"/>
      <c r="E43" s="55">
        <v>4690</v>
      </c>
      <c r="F43" s="35"/>
      <c r="G43" s="51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12.75">
      <c r="A44" s="51"/>
      <c r="B44" s="52">
        <v>4700</v>
      </c>
      <c r="C44" s="51" t="s">
        <v>269</v>
      </c>
      <c r="D44" s="53"/>
      <c r="E44" s="55">
        <v>4700</v>
      </c>
      <c r="F44" s="35"/>
      <c r="G44" s="51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12.75">
      <c r="A45" s="51"/>
      <c r="B45" s="52">
        <v>4910</v>
      </c>
      <c r="C45" s="51" t="s">
        <v>267</v>
      </c>
      <c r="D45" s="53"/>
      <c r="E45" s="55">
        <v>4910</v>
      </c>
      <c r="F45" s="35"/>
      <c r="G45" s="51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ht="12.75">
      <c r="A46" s="51"/>
      <c r="B46" s="52">
        <v>4915</v>
      </c>
      <c r="C46" s="51" t="s">
        <v>2721</v>
      </c>
      <c r="D46" s="53"/>
      <c r="E46" s="55">
        <v>4915</v>
      </c>
      <c r="F46" s="35"/>
      <c r="G46" s="51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ht="12.75">
      <c r="A47" s="51"/>
      <c r="B47" s="52">
        <v>4925</v>
      </c>
      <c r="C47" s="152" t="s">
        <v>2732</v>
      </c>
      <c r="D47" s="53"/>
      <c r="E47" s="55">
        <v>4925</v>
      </c>
      <c r="F47" s="35"/>
      <c r="G47" s="51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ht="12.75">
      <c r="A48" s="51"/>
      <c r="B48" s="52">
        <v>4926</v>
      </c>
      <c r="C48" s="51" t="s">
        <v>266</v>
      </c>
      <c r="D48" s="53"/>
      <c r="E48" s="55">
        <v>4926</v>
      </c>
      <c r="F48" s="35"/>
      <c r="G48" s="51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ht="12.75">
      <c r="A49" s="51"/>
      <c r="B49" s="52">
        <v>4940</v>
      </c>
      <c r="C49" s="51" t="s">
        <v>265</v>
      </c>
      <c r="D49" s="53"/>
      <c r="E49" s="55">
        <v>4940</v>
      </c>
      <c r="F49" s="35"/>
      <c r="G49" s="51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ht="12.75">
      <c r="A50" s="51"/>
      <c r="B50" s="52">
        <v>4968</v>
      </c>
      <c r="C50" s="51" t="s">
        <v>2722</v>
      </c>
      <c r="D50" s="53"/>
      <c r="E50" s="55">
        <v>4968</v>
      </c>
      <c r="F50" s="35"/>
      <c r="G50" s="51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ht="12.75">
      <c r="A51" s="51"/>
      <c r="B51" s="52">
        <v>4980</v>
      </c>
      <c r="C51" s="51" t="s">
        <v>263</v>
      </c>
      <c r="D51" s="53"/>
      <c r="E51" s="55">
        <v>4980</v>
      </c>
      <c r="F51" s="35"/>
      <c r="G51" s="51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ht="12.75">
      <c r="A52" s="51"/>
      <c r="B52" s="52">
        <v>4990</v>
      </c>
      <c r="C52" s="51" t="s">
        <v>262</v>
      </c>
      <c r="D52" s="53"/>
      <c r="E52" s="55">
        <v>4990</v>
      </c>
      <c r="F52" s="35"/>
      <c r="G52" s="51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12.75">
      <c r="A53" s="51"/>
      <c r="B53" s="52">
        <v>4992</v>
      </c>
      <c r="C53" s="51" t="s">
        <v>261</v>
      </c>
      <c r="D53" s="53"/>
      <c r="E53" s="55">
        <v>4992</v>
      </c>
      <c r="F53" s="35"/>
      <c r="G53" s="51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s="228" customFormat="1" ht="12.75">
      <c r="A54" s="66"/>
      <c r="B54" s="80">
        <v>4000</v>
      </c>
      <c r="C54" s="81" t="s">
        <v>2468</v>
      </c>
      <c r="D54" s="81"/>
      <c r="E54" s="160">
        <v>4000</v>
      </c>
      <c r="F54" s="230">
        <f>SUM(F28:F53)</f>
        <v>0</v>
      </c>
      <c r="G54" s="6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s="228" customFormat="1" ht="12.75">
      <c r="A55" s="66"/>
      <c r="B55" s="80"/>
      <c r="C55" s="81" t="s">
        <v>2528</v>
      </c>
      <c r="D55" s="81"/>
      <c r="E55" s="160"/>
      <c r="F55" s="232"/>
      <c r="G55" s="6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s="228" customFormat="1" ht="12.75">
      <c r="A56" s="66"/>
      <c r="B56" s="80"/>
      <c r="C56" s="81"/>
      <c r="D56" s="81"/>
      <c r="E56" s="160"/>
      <c r="F56" s="232"/>
      <c r="G56" s="6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ht="12.75">
      <c r="A57" s="66">
        <v>5000</v>
      </c>
      <c r="B57" s="152"/>
      <c r="C57" s="298" t="s">
        <v>2422</v>
      </c>
      <c r="D57" s="68" t="s">
        <v>541</v>
      </c>
      <c r="E57" s="152"/>
      <c r="F57" s="155"/>
      <c r="G57" s="51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ht="12.75">
      <c r="A58" s="66"/>
      <c r="B58" s="52">
        <v>5400</v>
      </c>
      <c r="C58" s="51" t="s">
        <v>253</v>
      </c>
      <c r="D58" s="51"/>
      <c r="E58" s="55">
        <v>5400</v>
      </c>
      <c r="F58" s="35"/>
      <c r="G58" s="51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ht="12.75">
      <c r="A59" s="66"/>
      <c r="B59" s="151">
        <v>5610</v>
      </c>
      <c r="C59" s="156" t="s">
        <v>438</v>
      </c>
      <c r="D59" s="153"/>
      <c r="E59" s="154">
        <v>5610</v>
      </c>
      <c r="F59" s="35"/>
      <c r="G59" s="51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ht="12.75">
      <c r="A60" s="66"/>
      <c r="B60" s="52">
        <v>5690</v>
      </c>
      <c r="C60" s="51" t="s">
        <v>249</v>
      </c>
      <c r="D60" s="51"/>
      <c r="E60" s="55">
        <v>5690</v>
      </c>
      <c r="F60" s="35"/>
      <c r="G60" s="51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s="228" customFormat="1" ht="12.75">
      <c r="A61" s="66"/>
      <c r="B61" s="80">
        <v>5000</v>
      </c>
      <c r="C61" s="81" t="s">
        <v>2431</v>
      </c>
      <c r="D61" s="81"/>
      <c r="E61" s="160">
        <v>5000</v>
      </c>
      <c r="F61" s="230">
        <f>SUM(F58:F60)</f>
        <v>0</v>
      </c>
      <c r="G61" s="6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 ht="12.75">
      <c r="A62" s="51"/>
      <c r="B62" s="152"/>
      <c r="C62" s="298" t="s">
        <v>2469</v>
      </c>
      <c r="D62" s="152"/>
      <c r="E62" s="152"/>
      <c r="F62" s="192"/>
      <c r="G62" s="51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ht="13.5" thickBot="1">
      <c r="A63" s="51"/>
      <c r="B63" s="152"/>
      <c r="C63" s="152"/>
      <c r="D63" s="152"/>
      <c r="E63" s="152"/>
      <c r="F63" s="192"/>
      <c r="G63" s="51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ht="13.5" thickBot="1">
      <c r="A64" s="80">
        <v>10000</v>
      </c>
      <c r="B64" s="60"/>
      <c r="C64" s="81" t="s">
        <v>247</v>
      </c>
      <c r="D64" s="71"/>
      <c r="E64" s="73">
        <v>10000</v>
      </c>
      <c r="F64" s="173">
        <f>F11+F24+F54+F61</f>
        <v>0</v>
      </c>
      <c r="G64" s="51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ht="12.75">
      <c r="A65" s="80"/>
      <c r="B65" s="60"/>
      <c r="C65" s="81" t="s">
        <v>2445</v>
      </c>
      <c r="D65" s="71"/>
      <c r="E65" s="73"/>
      <c r="F65" s="192"/>
      <c r="G65" s="51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ht="12.75">
      <c r="A66" s="80"/>
      <c r="B66" s="60"/>
      <c r="C66" s="81"/>
      <c r="D66" s="71"/>
      <c r="E66" s="73"/>
      <c r="F66" s="192"/>
      <c r="G66" s="51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ht="12.75">
      <c r="A67" s="51"/>
      <c r="B67" s="67"/>
      <c r="C67" s="51" t="s">
        <v>2006</v>
      </c>
      <c r="D67" s="51"/>
      <c r="E67" s="55"/>
      <c r="F67" s="192"/>
      <c r="G67" s="51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</row>
    <row r="68" spans="1:33" ht="12.75">
      <c r="A68" s="149"/>
      <c r="B68" s="152"/>
      <c r="C68" s="152"/>
      <c r="D68" s="152"/>
      <c r="E68" s="152"/>
      <c r="F68" s="192"/>
      <c r="G68" s="51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3" ht="12.75">
      <c r="A69" s="67">
        <v>1000</v>
      </c>
      <c r="B69" s="152"/>
      <c r="C69" s="66" t="s">
        <v>2319</v>
      </c>
      <c r="D69" s="51"/>
      <c r="E69" s="55"/>
      <c r="F69" s="192"/>
      <c r="G69" s="51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</row>
    <row r="70" spans="1:33" ht="12.75">
      <c r="A70" s="67"/>
      <c r="B70" s="152"/>
      <c r="C70" s="51"/>
      <c r="D70" s="51"/>
      <c r="E70" s="55"/>
      <c r="F70" s="192"/>
      <c r="G70" s="51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</row>
    <row r="71" spans="1:33" ht="12.75">
      <c r="A71" s="66"/>
      <c r="B71" s="67">
        <v>1100</v>
      </c>
      <c r="C71" s="66" t="s">
        <v>429</v>
      </c>
      <c r="D71" s="68" t="s">
        <v>540</v>
      </c>
      <c r="E71" s="69"/>
      <c r="F71" s="192"/>
      <c r="G71" s="51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</row>
    <row r="72" spans="1:33" ht="12.75">
      <c r="A72" s="51"/>
      <c r="B72" s="52">
        <v>110</v>
      </c>
      <c r="C72" s="51" t="s">
        <v>420</v>
      </c>
      <c r="D72" s="51"/>
      <c r="E72" s="55">
        <v>110</v>
      </c>
      <c r="F72" s="35"/>
      <c r="G72" s="51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</row>
    <row r="73" spans="1:33" ht="12.75">
      <c r="A73" s="51"/>
      <c r="B73" s="52">
        <v>120</v>
      </c>
      <c r="C73" s="51" t="s">
        <v>419</v>
      </c>
      <c r="D73" s="51"/>
      <c r="E73" s="55">
        <v>120</v>
      </c>
      <c r="F73" s="35"/>
      <c r="G73" s="51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</row>
    <row r="74" spans="1:33" ht="12.75">
      <c r="A74" s="51"/>
      <c r="B74" s="52">
        <v>140</v>
      </c>
      <c r="C74" s="51" t="s">
        <v>405</v>
      </c>
      <c r="D74" s="51"/>
      <c r="E74" s="55">
        <v>140</v>
      </c>
      <c r="F74" s="35"/>
      <c r="G74" s="51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</row>
    <row r="75" spans="1:33" ht="12.75">
      <c r="A75" s="51"/>
      <c r="B75" s="52">
        <v>161</v>
      </c>
      <c r="C75" s="51" t="s">
        <v>418</v>
      </c>
      <c r="D75" s="51"/>
      <c r="E75" s="55">
        <v>161</v>
      </c>
      <c r="F75" s="35"/>
      <c r="G75" s="6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</row>
    <row r="76" spans="1:33" ht="12.75">
      <c r="A76" s="51"/>
      <c r="B76" s="52">
        <v>200</v>
      </c>
      <c r="C76" s="51" t="s">
        <v>366</v>
      </c>
      <c r="D76" s="51"/>
      <c r="E76" s="55">
        <v>200</v>
      </c>
      <c r="F76" s="35"/>
      <c r="G76" s="51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</row>
    <row r="77" spans="1:33" ht="12.75">
      <c r="A77" s="51"/>
      <c r="B77" s="52">
        <v>221</v>
      </c>
      <c r="C77" s="51" t="s">
        <v>365</v>
      </c>
      <c r="D77" s="53"/>
      <c r="E77" s="54">
        <v>221</v>
      </c>
      <c r="F77" s="35"/>
      <c r="G77" s="51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</row>
    <row r="78" spans="1:33" ht="12.75">
      <c r="A78" s="51"/>
      <c r="B78" s="52">
        <v>284</v>
      </c>
      <c r="C78" s="280" t="s">
        <v>2243</v>
      </c>
      <c r="D78" s="53"/>
      <c r="E78" s="54">
        <v>284</v>
      </c>
      <c r="F78" s="35"/>
      <c r="G78" s="51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</row>
    <row r="79" spans="1:33" ht="12.75">
      <c r="A79" s="51"/>
      <c r="B79" s="52">
        <v>285</v>
      </c>
      <c r="C79" s="280" t="s">
        <v>2244</v>
      </c>
      <c r="D79" s="53"/>
      <c r="E79" s="54">
        <v>285</v>
      </c>
      <c r="F79" s="35"/>
      <c r="G79" s="51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</row>
    <row r="80" spans="1:33" ht="12.75">
      <c r="A80" s="51"/>
      <c r="B80" s="52">
        <v>300</v>
      </c>
      <c r="C80" s="51" t="s">
        <v>364</v>
      </c>
      <c r="D80" s="51"/>
      <c r="E80" s="55">
        <v>300</v>
      </c>
      <c r="F80" s="35"/>
      <c r="G80" s="51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</row>
    <row r="81" spans="1:33" ht="12.75">
      <c r="A81" s="51"/>
      <c r="B81" s="52">
        <v>400</v>
      </c>
      <c r="C81" s="51" t="s">
        <v>362</v>
      </c>
      <c r="D81" s="51"/>
      <c r="E81" s="55">
        <v>400</v>
      </c>
      <c r="F81" s="35"/>
      <c r="G81" s="51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</row>
    <row r="82" spans="1:33" ht="12.75">
      <c r="A82" s="51"/>
      <c r="B82" s="52">
        <v>420</v>
      </c>
      <c r="C82" s="51" t="s">
        <v>370</v>
      </c>
      <c r="D82" s="53"/>
      <c r="E82" s="54">
        <v>420</v>
      </c>
      <c r="F82" s="35"/>
      <c r="G82" s="51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</row>
    <row r="83" spans="1:33" ht="12.75">
      <c r="A83" s="51"/>
      <c r="B83" s="52">
        <v>425</v>
      </c>
      <c r="C83" s="51" t="s">
        <v>1828</v>
      </c>
      <c r="D83" s="53"/>
      <c r="E83" s="54">
        <v>425</v>
      </c>
      <c r="F83" s="35"/>
      <c r="G83" s="51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</row>
    <row r="84" spans="1:33" ht="12.75">
      <c r="A84" s="51"/>
      <c r="B84" s="52">
        <v>500</v>
      </c>
      <c r="C84" s="51" t="s">
        <v>379</v>
      </c>
      <c r="D84" s="51"/>
      <c r="E84" s="55">
        <v>500</v>
      </c>
      <c r="F84" s="35"/>
      <c r="G84" s="51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</row>
    <row r="85" spans="1:33" ht="12.75">
      <c r="A85" s="51"/>
      <c r="B85" s="52">
        <v>600</v>
      </c>
      <c r="C85" s="51" t="s">
        <v>361</v>
      </c>
      <c r="D85" s="51"/>
      <c r="E85" s="55">
        <v>600</v>
      </c>
      <c r="F85" s="35"/>
      <c r="G85" s="51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</row>
    <row r="86" spans="1:33" s="228" customFormat="1" ht="12.75">
      <c r="A86" s="66"/>
      <c r="B86" s="80">
        <v>1100</v>
      </c>
      <c r="C86" s="81" t="s">
        <v>2311</v>
      </c>
      <c r="D86" s="81"/>
      <c r="E86" s="160">
        <v>1100</v>
      </c>
      <c r="F86" s="230">
        <f>SUM(F72:F85)</f>
        <v>0</v>
      </c>
      <c r="G86" s="6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</row>
    <row r="87" spans="1:33" ht="12.75">
      <c r="A87" s="51"/>
      <c r="B87" s="60"/>
      <c r="C87" s="56" t="s">
        <v>2312</v>
      </c>
      <c r="D87" s="60"/>
      <c r="E87" s="63"/>
      <c r="F87" s="60"/>
      <c r="G87" s="51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</row>
    <row r="88" spans="1:33" ht="12.75">
      <c r="A88" s="51"/>
      <c r="B88" s="60"/>
      <c r="C88" s="60"/>
      <c r="D88" s="60"/>
      <c r="E88" s="63"/>
      <c r="F88" s="60"/>
      <c r="G88" s="51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</row>
    <row r="89" spans="1:33" ht="12.75">
      <c r="A89" s="66"/>
      <c r="B89" s="67">
        <v>1115</v>
      </c>
      <c r="C89" s="66" t="s">
        <v>2253</v>
      </c>
      <c r="D89" s="68" t="s">
        <v>2252</v>
      </c>
      <c r="E89" s="69"/>
      <c r="F89" s="192"/>
      <c r="G89" s="51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</row>
    <row r="90" spans="1:33" ht="12.75">
      <c r="A90" s="51"/>
      <c r="B90" s="52">
        <v>110</v>
      </c>
      <c r="C90" s="51" t="s">
        <v>420</v>
      </c>
      <c r="D90" s="51"/>
      <c r="E90" s="55">
        <v>110</v>
      </c>
      <c r="F90" s="35"/>
      <c r="G90" s="51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</row>
    <row r="91" spans="1:33" ht="12.75">
      <c r="A91" s="51"/>
      <c r="B91" s="52">
        <v>120</v>
      </c>
      <c r="C91" s="51" t="s">
        <v>419</v>
      </c>
      <c r="D91" s="51"/>
      <c r="E91" s="55">
        <v>120</v>
      </c>
      <c r="F91" s="35"/>
      <c r="G91" s="51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</row>
    <row r="92" spans="1:33" ht="12.75">
      <c r="A92" s="51"/>
      <c r="B92" s="52">
        <v>140</v>
      </c>
      <c r="C92" s="51" t="s">
        <v>405</v>
      </c>
      <c r="D92" s="51"/>
      <c r="E92" s="55">
        <v>140</v>
      </c>
      <c r="F92" s="35"/>
      <c r="G92" s="51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</row>
    <row r="93" spans="1:33" ht="12.75">
      <c r="A93" s="51"/>
      <c r="B93" s="52">
        <v>161</v>
      </c>
      <c r="C93" s="51" t="s">
        <v>418</v>
      </c>
      <c r="D93" s="51"/>
      <c r="E93" s="55">
        <v>161</v>
      </c>
      <c r="F93" s="35"/>
      <c r="G93" s="6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</row>
    <row r="94" spans="1:33" ht="12.75">
      <c r="A94" s="51"/>
      <c r="B94" s="52">
        <v>200</v>
      </c>
      <c r="C94" s="51" t="s">
        <v>366</v>
      </c>
      <c r="D94" s="51"/>
      <c r="E94" s="55">
        <v>200</v>
      </c>
      <c r="F94" s="35"/>
      <c r="G94" s="51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</row>
    <row r="95" spans="1:33" ht="12.75">
      <c r="A95" s="51"/>
      <c r="B95" s="52">
        <v>221</v>
      </c>
      <c r="C95" s="51" t="s">
        <v>365</v>
      </c>
      <c r="D95" s="53"/>
      <c r="E95" s="54">
        <v>221</v>
      </c>
      <c r="F95" s="35"/>
      <c r="G95" s="51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</row>
    <row r="96" spans="1:33" ht="12.75">
      <c r="A96" s="51"/>
      <c r="B96" s="52">
        <v>284</v>
      </c>
      <c r="C96" s="280" t="s">
        <v>2243</v>
      </c>
      <c r="D96" s="53"/>
      <c r="E96" s="54">
        <v>284</v>
      </c>
      <c r="F96" s="35"/>
      <c r="G96" s="51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</row>
    <row r="97" spans="1:33" ht="12.75">
      <c r="A97" s="51"/>
      <c r="B97" s="52">
        <v>285</v>
      </c>
      <c r="C97" s="280" t="s">
        <v>2244</v>
      </c>
      <c r="D97" s="53"/>
      <c r="E97" s="54">
        <v>285</v>
      </c>
      <c r="F97" s="35"/>
      <c r="G97" s="51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</row>
    <row r="98" spans="1:33" ht="12.75">
      <c r="A98" s="51"/>
      <c r="B98" s="52">
        <v>300</v>
      </c>
      <c r="C98" s="51" t="s">
        <v>364</v>
      </c>
      <c r="D98" s="51"/>
      <c r="E98" s="55">
        <v>300</v>
      </c>
      <c r="F98" s="35"/>
      <c r="G98" s="51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</row>
    <row r="99" spans="1:33" ht="12.75">
      <c r="A99" s="51"/>
      <c r="B99" s="52">
        <v>400</v>
      </c>
      <c r="C99" s="51" t="s">
        <v>362</v>
      </c>
      <c r="D99" s="51"/>
      <c r="E99" s="55">
        <v>400</v>
      </c>
      <c r="F99" s="35"/>
      <c r="G99" s="51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</row>
    <row r="100" spans="1:33" ht="12.75">
      <c r="A100" s="51"/>
      <c r="B100" s="52">
        <v>420</v>
      </c>
      <c r="C100" s="51" t="s">
        <v>370</v>
      </c>
      <c r="D100" s="53"/>
      <c r="E100" s="54">
        <v>420</v>
      </c>
      <c r="F100" s="35"/>
      <c r="G100" s="51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</row>
    <row r="101" spans="1:33" ht="12.75">
      <c r="A101" s="51"/>
      <c r="B101" s="52">
        <v>425</v>
      </c>
      <c r="C101" s="51" t="s">
        <v>1828</v>
      </c>
      <c r="D101" s="53"/>
      <c r="E101" s="54">
        <v>425</v>
      </c>
      <c r="F101" s="35"/>
      <c r="G101" s="51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</row>
    <row r="102" spans="1:33" ht="12.75">
      <c r="A102" s="51"/>
      <c r="B102" s="52">
        <v>500</v>
      </c>
      <c r="C102" s="51" t="s">
        <v>379</v>
      </c>
      <c r="D102" s="51"/>
      <c r="E102" s="55">
        <v>500</v>
      </c>
      <c r="F102" s="35"/>
      <c r="G102" s="51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</row>
    <row r="103" spans="1:33" ht="12.75">
      <c r="A103" s="51"/>
      <c r="B103" s="52">
        <v>600</v>
      </c>
      <c r="C103" s="51" t="s">
        <v>361</v>
      </c>
      <c r="D103" s="51"/>
      <c r="E103" s="55">
        <v>600</v>
      </c>
      <c r="F103" s="35"/>
      <c r="G103" s="51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</row>
    <row r="104" spans="1:33" s="228" customFormat="1" ht="12.75">
      <c r="A104" s="66"/>
      <c r="B104" s="80">
        <v>1115</v>
      </c>
      <c r="C104" s="81" t="s">
        <v>2470</v>
      </c>
      <c r="D104" s="81"/>
      <c r="E104" s="160">
        <v>1115</v>
      </c>
      <c r="F104" s="230">
        <f>SUM(F90:F103)</f>
        <v>0</v>
      </c>
      <c r="G104" s="6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</row>
    <row r="105" spans="1:33" ht="12.75">
      <c r="A105" s="51"/>
      <c r="B105" s="60"/>
      <c r="C105" s="56" t="s">
        <v>2312</v>
      </c>
      <c r="D105" s="60"/>
      <c r="E105" s="63"/>
      <c r="F105" s="60"/>
      <c r="G105" s="51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</row>
    <row r="106" spans="1:33" ht="12.75">
      <c r="A106" s="51"/>
      <c r="B106" s="60"/>
      <c r="C106" s="60"/>
      <c r="D106" s="60"/>
      <c r="E106" s="63"/>
      <c r="F106" s="60"/>
      <c r="G106" s="51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</row>
    <row r="107" spans="1:33" ht="12.75">
      <c r="A107" s="51"/>
      <c r="B107" s="67">
        <v>1125</v>
      </c>
      <c r="C107" s="66" t="s">
        <v>1949</v>
      </c>
      <c r="D107" s="68" t="s">
        <v>1323</v>
      </c>
      <c r="E107" s="86"/>
      <c r="F107" s="34"/>
      <c r="G107" s="51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</row>
    <row r="108" spans="1:33" ht="12.75">
      <c r="A108" s="51"/>
      <c r="B108" s="52">
        <v>110</v>
      </c>
      <c r="C108" s="51" t="s">
        <v>420</v>
      </c>
      <c r="D108" s="53"/>
      <c r="E108" s="54">
        <v>110</v>
      </c>
      <c r="F108" s="35"/>
      <c r="G108" s="51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</row>
    <row r="109" spans="1:33" ht="12.75">
      <c r="A109" s="51"/>
      <c r="B109" s="52">
        <v>120</v>
      </c>
      <c r="C109" s="51" t="s">
        <v>419</v>
      </c>
      <c r="D109" s="53"/>
      <c r="E109" s="54">
        <v>120</v>
      </c>
      <c r="F109" s="35"/>
      <c r="G109" s="51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</row>
    <row r="110" spans="1:33" ht="12.75">
      <c r="A110" s="51"/>
      <c r="B110" s="52">
        <v>140</v>
      </c>
      <c r="C110" s="51" t="s">
        <v>405</v>
      </c>
      <c r="D110" s="53"/>
      <c r="E110" s="54">
        <v>140</v>
      </c>
      <c r="F110" s="35"/>
      <c r="G110" s="51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</row>
    <row r="111" spans="1:33" ht="12.75">
      <c r="A111" s="51"/>
      <c r="B111" s="52">
        <v>161</v>
      </c>
      <c r="C111" s="51" t="s">
        <v>418</v>
      </c>
      <c r="D111" s="53"/>
      <c r="E111" s="54">
        <v>161</v>
      </c>
      <c r="F111" s="35"/>
      <c r="G111" s="51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</row>
    <row r="112" spans="1:33" ht="12.75">
      <c r="A112" s="51"/>
      <c r="B112" s="52">
        <v>200</v>
      </c>
      <c r="C112" s="51" t="s">
        <v>366</v>
      </c>
      <c r="D112" s="53"/>
      <c r="E112" s="54">
        <v>200</v>
      </c>
      <c r="F112" s="35"/>
      <c r="G112" s="51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</row>
    <row r="113" spans="1:33" ht="12.75">
      <c r="A113" s="51"/>
      <c r="B113" s="52">
        <v>221</v>
      </c>
      <c r="C113" s="51" t="s">
        <v>365</v>
      </c>
      <c r="D113" s="53"/>
      <c r="E113" s="54">
        <v>221</v>
      </c>
      <c r="F113" s="35"/>
      <c r="G113" s="51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</row>
    <row r="114" spans="1:33" ht="12.75">
      <c r="A114" s="51"/>
      <c r="B114" s="52">
        <v>284</v>
      </c>
      <c r="C114" s="280" t="s">
        <v>2243</v>
      </c>
      <c r="D114" s="53"/>
      <c r="E114" s="54">
        <v>284</v>
      </c>
      <c r="F114" s="35"/>
      <c r="G114" s="51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</row>
    <row r="115" spans="1:33" ht="12.75">
      <c r="A115" s="51"/>
      <c r="B115" s="52">
        <v>285</v>
      </c>
      <c r="C115" s="280" t="s">
        <v>2244</v>
      </c>
      <c r="D115" s="53"/>
      <c r="E115" s="54">
        <v>285</v>
      </c>
      <c r="F115" s="35"/>
      <c r="G115" s="51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</row>
    <row r="116" spans="1:33" ht="12.75">
      <c r="A116" s="51"/>
      <c r="B116" s="52">
        <v>300</v>
      </c>
      <c r="C116" s="51" t="s">
        <v>364</v>
      </c>
      <c r="D116" s="53"/>
      <c r="E116" s="54">
        <v>300</v>
      </c>
      <c r="F116" s="35"/>
      <c r="G116" s="51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</row>
    <row r="117" spans="1:33" ht="12.75">
      <c r="A117" s="51"/>
      <c r="B117" s="52">
        <v>364</v>
      </c>
      <c r="C117" s="51" t="s">
        <v>424</v>
      </c>
      <c r="D117" s="53"/>
      <c r="E117" s="54">
        <v>364</v>
      </c>
      <c r="F117" s="35"/>
      <c r="G117" s="51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</row>
    <row r="118" spans="1:33" ht="12.75">
      <c r="A118" s="51"/>
      <c r="B118" s="52">
        <v>400</v>
      </c>
      <c r="C118" s="51" t="s">
        <v>362</v>
      </c>
      <c r="D118" s="53"/>
      <c r="E118" s="54">
        <v>400</v>
      </c>
      <c r="F118" s="35"/>
      <c r="G118" s="51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</row>
    <row r="119" spans="1:33" ht="12.75">
      <c r="A119" s="51"/>
      <c r="B119" s="52">
        <v>420</v>
      </c>
      <c r="C119" s="51" t="s">
        <v>370</v>
      </c>
      <c r="D119" s="53"/>
      <c r="E119" s="54">
        <v>420</v>
      </c>
      <c r="F119" s="35"/>
      <c r="G119" s="51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</row>
    <row r="120" spans="1:33" ht="12.75">
      <c r="A120" s="51"/>
      <c r="B120" s="52">
        <v>425</v>
      </c>
      <c r="C120" s="51" t="s">
        <v>1828</v>
      </c>
      <c r="D120" s="53"/>
      <c r="E120" s="54">
        <v>425</v>
      </c>
      <c r="F120" s="35"/>
      <c r="G120" s="51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</row>
    <row r="121" spans="1:33" ht="12.75">
      <c r="A121" s="51"/>
      <c r="B121" s="52">
        <v>500</v>
      </c>
      <c r="C121" s="51" t="s">
        <v>379</v>
      </c>
      <c r="D121" s="53"/>
      <c r="E121" s="54">
        <v>500</v>
      </c>
      <c r="F121" s="35"/>
      <c r="G121" s="51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</row>
    <row r="122" spans="1:33" ht="12.75">
      <c r="A122" s="51"/>
      <c r="B122" s="52">
        <v>600</v>
      </c>
      <c r="C122" s="51" t="s">
        <v>361</v>
      </c>
      <c r="D122" s="53"/>
      <c r="E122" s="54">
        <v>600</v>
      </c>
      <c r="F122" s="35"/>
      <c r="G122" s="51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</row>
    <row r="123" spans="1:33" s="228" customFormat="1" ht="12.75">
      <c r="A123" s="66"/>
      <c r="B123" s="80">
        <v>1125</v>
      </c>
      <c r="C123" s="81" t="s">
        <v>1951</v>
      </c>
      <c r="D123" s="82"/>
      <c r="E123" s="136">
        <v>1125</v>
      </c>
      <c r="F123" s="227">
        <f>SUM(F108:F122)</f>
        <v>0</v>
      </c>
      <c r="G123" s="6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</row>
    <row r="124" spans="1:33" ht="12.75">
      <c r="A124" s="51"/>
      <c r="B124" s="70"/>
      <c r="C124" s="71" t="s">
        <v>1950</v>
      </c>
      <c r="D124" s="72"/>
      <c r="E124" s="87"/>
      <c r="F124" s="34"/>
      <c r="G124" s="51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</row>
    <row r="125" spans="1:33" ht="12.75">
      <c r="A125" s="51"/>
      <c r="B125" s="70"/>
      <c r="C125" s="71"/>
      <c r="D125" s="72"/>
      <c r="E125" s="87"/>
      <c r="F125" s="34"/>
      <c r="G125" s="51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</row>
    <row r="126" spans="1:33" ht="12.75">
      <c r="A126" s="51"/>
      <c r="B126" s="67">
        <v>1150</v>
      </c>
      <c r="C126" s="66" t="s">
        <v>427</v>
      </c>
      <c r="D126" s="68" t="s">
        <v>539</v>
      </c>
      <c r="E126" s="54"/>
      <c r="F126" s="34"/>
      <c r="G126" s="51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</row>
    <row r="127" spans="1:33" ht="12.75">
      <c r="A127" s="51"/>
      <c r="B127" s="52">
        <v>110</v>
      </c>
      <c r="C127" s="51" t="s">
        <v>420</v>
      </c>
      <c r="D127" s="53"/>
      <c r="E127" s="54">
        <v>110</v>
      </c>
      <c r="F127" s="35"/>
      <c r="G127" s="51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</row>
    <row r="128" spans="1:33" ht="12.75">
      <c r="A128" s="51"/>
      <c r="B128" s="52">
        <v>120</v>
      </c>
      <c r="C128" s="51" t="s">
        <v>419</v>
      </c>
      <c r="D128" s="53"/>
      <c r="E128" s="54">
        <v>120</v>
      </c>
      <c r="F128" s="35"/>
      <c r="G128" s="51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</row>
    <row r="129" spans="1:33" ht="12.75">
      <c r="A129" s="51"/>
      <c r="B129" s="52">
        <v>140</v>
      </c>
      <c r="C129" s="51" t="s">
        <v>405</v>
      </c>
      <c r="D129" s="53"/>
      <c r="E129" s="54">
        <v>140</v>
      </c>
      <c r="F129" s="35"/>
      <c r="G129" s="51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</row>
    <row r="130" spans="1:33" ht="12.75">
      <c r="A130" s="51"/>
      <c r="B130" s="52">
        <v>161</v>
      </c>
      <c r="C130" s="51" t="s">
        <v>418</v>
      </c>
      <c r="D130" s="53"/>
      <c r="E130" s="54">
        <v>161</v>
      </c>
      <c r="F130" s="35"/>
      <c r="G130" s="51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</row>
    <row r="131" spans="1:33" ht="12.75">
      <c r="A131" s="51"/>
      <c r="B131" s="52">
        <v>200</v>
      </c>
      <c r="C131" s="51" t="s">
        <v>366</v>
      </c>
      <c r="D131" s="53"/>
      <c r="E131" s="54">
        <v>200</v>
      </c>
      <c r="F131" s="35"/>
      <c r="G131" s="51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</row>
    <row r="132" spans="1:33" ht="12.75">
      <c r="A132" s="51"/>
      <c r="B132" s="52">
        <v>221</v>
      </c>
      <c r="C132" s="51" t="s">
        <v>365</v>
      </c>
      <c r="D132" s="53"/>
      <c r="E132" s="54">
        <v>221</v>
      </c>
      <c r="F132" s="35"/>
      <c r="G132" s="51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</row>
    <row r="133" spans="1:33" ht="12.75">
      <c r="A133" s="51"/>
      <c r="B133" s="52">
        <v>284</v>
      </c>
      <c r="C133" s="280" t="s">
        <v>2243</v>
      </c>
      <c r="D133" s="53"/>
      <c r="E133" s="54">
        <v>284</v>
      </c>
      <c r="F133" s="35"/>
      <c r="G133" s="51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</row>
    <row r="134" spans="1:33" ht="12.75">
      <c r="A134" s="51"/>
      <c r="B134" s="52">
        <v>285</v>
      </c>
      <c r="C134" s="280" t="s">
        <v>2244</v>
      </c>
      <c r="D134" s="53"/>
      <c r="E134" s="54">
        <v>285</v>
      </c>
      <c r="F134" s="35"/>
      <c r="G134" s="51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</row>
    <row r="135" spans="1:33" ht="12.75">
      <c r="A135" s="51"/>
      <c r="B135" s="52">
        <v>300</v>
      </c>
      <c r="C135" s="51" t="s">
        <v>364</v>
      </c>
      <c r="D135" s="53"/>
      <c r="E135" s="54">
        <v>300</v>
      </c>
      <c r="F135" s="35"/>
      <c r="G135" s="51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</row>
    <row r="136" spans="1:33" ht="12.75">
      <c r="A136" s="51"/>
      <c r="B136" s="52">
        <v>364</v>
      </c>
      <c r="C136" s="51" t="s">
        <v>424</v>
      </c>
      <c r="D136" s="53"/>
      <c r="E136" s="54">
        <v>364</v>
      </c>
      <c r="F136" s="35"/>
      <c r="G136" s="51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</row>
    <row r="137" spans="1:33" ht="12.75">
      <c r="A137" s="51"/>
      <c r="B137" s="52">
        <v>400</v>
      </c>
      <c r="C137" s="51" t="s">
        <v>362</v>
      </c>
      <c r="D137" s="53"/>
      <c r="E137" s="54">
        <v>400</v>
      </c>
      <c r="F137" s="35"/>
      <c r="G137" s="51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</row>
    <row r="138" spans="1:33" ht="12.75">
      <c r="A138" s="51"/>
      <c r="B138" s="52">
        <v>420</v>
      </c>
      <c r="C138" s="51" t="s">
        <v>370</v>
      </c>
      <c r="D138" s="53"/>
      <c r="E138" s="54">
        <v>420</v>
      </c>
      <c r="F138" s="35"/>
      <c r="G138" s="51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</row>
    <row r="139" spans="1:33" ht="12.75">
      <c r="A139" s="51"/>
      <c r="B139" s="52">
        <v>425</v>
      </c>
      <c r="C139" s="51" t="s">
        <v>1828</v>
      </c>
      <c r="D139" s="53"/>
      <c r="E139" s="54">
        <v>425</v>
      </c>
      <c r="F139" s="35"/>
      <c r="G139" s="51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</row>
    <row r="140" spans="1:33" ht="12.75">
      <c r="A140" s="51"/>
      <c r="B140" s="52">
        <v>500</v>
      </c>
      <c r="C140" s="51" t="s">
        <v>379</v>
      </c>
      <c r="D140" s="53"/>
      <c r="E140" s="54">
        <v>500</v>
      </c>
      <c r="F140" s="35"/>
      <c r="G140" s="51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</row>
    <row r="141" spans="1:33" ht="12.75">
      <c r="A141" s="51"/>
      <c r="B141" s="52">
        <v>600</v>
      </c>
      <c r="C141" s="51" t="s">
        <v>361</v>
      </c>
      <c r="D141" s="53"/>
      <c r="E141" s="54">
        <v>600</v>
      </c>
      <c r="F141" s="35"/>
      <c r="G141" s="6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</row>
    <row r="142" spans="1:33" s="228" customFormat="1" ht="12.75">
      <c r="A142" s="66"/>
      <c r="B142" s="80">
        <v>1150</v>
      </c>
      <c r="C142" s="81" t="s">
        <v>2471</v>
      </c>
      <c r="D142" s="82"/>
      <c r="E142" s="136">
        <v>1150</v>
      </c>
      <c r="F142" s="230">
        <f>SUM(F127:F141)</f>
        <v>0</v>
      </c>
      <c r="G142" s="6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</row>
    <row r="143" spans="1:33" ht="12.75">
      <c r="A143" s="51"/>
      <c r="B143" s="52"/>
      <c r="C143" s="66" t="s">
        <v>2312</v>
      </c>
      <c r="D143" s="53"/>
      <c r="E143" s="54"/>
      <c r="F143" s="192"/>
      <c r="G143" s="51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</row>
    <row r="144" spans="1:33" ht="12.75">
      <c r="A144" s="51"/>
      <c r="B144" s="52"/>
      <c r="C144" s="66"/>
      <c r="D144" s="53"/>
      <c r="E144" s="54"/>
      <c r="F144" s="192"/>
      <c r="G144" s="51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</row>
    <row r="145" spans="1:33" ht="12.75">
      <c r="A145" s="66"/>
      <c r="B145" s="67">
        <v>1160</v>
      </c>
      <c r="C145" s="66" t="s">
        <v>2321</v>
      </c>
      <c r="D145" s="68" t="s">
        <v>538</v>
      </c>
      <c r="E145" s="86"/>
      <c r="F145" s="192"/>
      <c r="G145" s="51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</row>
    <row r="146" spans="1:33" ht="12.75">
      <c r="A146" s="51"/>
      <c r="B146" s="52">
        <v>110</v>
      </c>
      <c r="C146" s="51" t="s">
        <v>420</v>
      </c>
      <c r="D146" s="53"/>
      <c r="E146" s="54">
        <v>110</v>
      </c>
      <c r="F146" s="35"/>
      <c r="G146" s="51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</row>
    <row r="147" spans="1:33" ht="12.75">
      <c r="A147" s="51"/>
      <c r="B147" s="52">
        <v>120</v>
      </c>
      <c r="C147" s="51" t="s">
        <v>419</v>
      </c>
      <c r="D147" s="53"/>
      <c r="E147" s="54">
        <v>120</v>
      </c>
      <c r="F147" s="35"/>
      <c r="G147" s="51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</row>
    <row r="148" spans="1:33" ht="12.75">
      <c r="A148" s="51"/>
      <c r="B148" s="52">
        <v>140</v>
      </c>
      <c r="C148" s="51" t="s">
        <v>405</v>
      </c>
      <c r="D148" s="53"/>
      <c r="E148" s="54">
        <v>140</v>
      </c>
      <c r="F148" s="35"/>
      <c r="G148" s="51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</row>
    <row r="149" spans="1:33" ht="12.75">
      <c r="A149" s="51"/>
      <c r="B149" s="52">
        <v>161</v>
      </c>
      <c r="C149" s="51" t="s">
        <v>418</v>
      </c>
      <c r="D149" s="53"/>
      <c r="E149" s="54">
        <v>161</v>
      </c>
      <c r="F149" s="35"/>
      <c r="G149" s="51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</row>
    <row r="150" spans="1:33" ht="12.75">
      <c r="A150" s="51"/>
      <c r="B150" s="52">
        <v>200</v>
      </c>
      <c r="C150" s="51" t="s">
        <v>366</v>
      </c>
      <c r="D150" s="53"/>
      <c r="E150" s="54">
        <v>200</v>
      </c>
      <c r="F150" s="35"/>
      <c r="G150" s="51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</row>
    <row r="151" spans="1:33" ht="12.75">
      <c r="A151" s="51"/>
      <c r="B151" s="52">
        <v>221</v>
      </c>
      <c r="C151" s="51" t="s">
        <v>365</v>
      </c>
      <c r="D151" s="53"/>
      <c r="E151" s="54">
        <v>221</v>
      </c>
      <c r="F151" s="35"/>
      <c r="G151" s="51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</row>
    <row r="152" spans="1:33" ht="12.75">
      <c r="A152" s="51"/>
      <c r="B152" s="52">
        <v>284</v>
      </c>
      <c r="C152" s="280" t="s">
        <v>2243</v>
      </c>
      <c r="D152" s="53"/>
      <c r="E152" s="54">
        <v>284</v>
      </c>
      <c r="F152" s="35"/>
      <c r="G152" s="51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</row>
    <row r="153" spans="1:33" ht="12.75">
      <c r="A153" s="51"/>
      <c r="B153" s="52">
        <v>285</v>
      </c>
      <c r="C153" s="280" t="s">
        <v>2244</v>
      </c>
      <c r="D153" s="53"/>
      <c r="E153" s="54">
        <v>285</v>
      </c>
      <c r="F153" s="35"/>
      <c r="G153" s="51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</row>
    <row r="154" spans="1:33" ht="12.75">
      <c r="A154" s="51"/>
      <c r="B154" s="52">
        <v>300</v>
      </c>
      <c r="C154" s="51" t="s">
        <v>364</v>
      </c>
      <c r="D154" s="53"/>
      <c r="E154" s="54">
        <v>300</v>
      </c>
      <c r="F154" s="35"/>
      <c r="G154" s="51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</row>
    <row r="155" spans="1:33" ht="12.75">
      <c r="A155" s="51"/>
      <c r="B155" s="52">
        <v>364</v>
      </c>
      <c r="C155" s="51" t="s">
        <v>424</v>
      </c>
      <c r="D155" s="53"/>
      <c r="E155" s="54">
        <v>364</v>
      </c>
      <c r="F155" s="35"/>
      <c r="G155" s="51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</row>
    <row r="156" spans="1:33" ht="12.75">
      <c r="A156" s="51"/>
      <c r="B156" s="52">
        <v>400</v>
      </c>
      <c r="C156" s="51" t="s">
        <v>362</v>
      </c>
      <c r="D156" s="53"/>
      <c r="E156" s="54">
        <v>400</v>
      </c>
      <c r="F156" s="35"/>
      <c r="G156" s="51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</row>
    <row r="157" spans="1:33" ht="12.75">
      <c r="A157" s="51"/>
      <c r="B157" s="52">
        <v>420</v>
      </c>
      <c r="C157" s="51" t="s">
        <v>370</v>
      </c>
      <c r="D157" s="53"/>
      <c r="E157" s="54">
        <v>420</v>
      </c>
      <c r="F157" s="35"/>
      <c r="G157" s="51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</row>
    <row r="158" spans="1:33" ht="12.75">
      <c r="A158" s="51"/>
      <c r="B158" s="52">
        <v>425</v>
      </c>
      <c r="C158" s="51" t="s">
        <v>1828</v>
      </c>
      <c r="D158" s="53"/>
      <c r="E158" s="54">
        <v>425</v>
      </c>
      <c r="F158" s="35"/>
      <c r="G158" s="51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</row>
    <row r="159" spans="1:33" ht="12.75">
      <c r="A159" s="51"/>
      <c r="B159" s="52">
        <v>500</v>
      </c>
      <c r="C159" s="51" t="s">
        <v>379</v>
      </c>
      <c r="D159" s="53"/>
      <c r="E159" s="54">
        <v>500</v>
      </c>
      <c r="F159" s="35"/>
      <c r="G159" s="51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</row>
    <row r="160" spans="1:33" ht="12.75">
      <c r="A160" s="51"/>
      <c r="B160" s="52">
        <v>600</v>
      </c>
      <c r="C160" s="51" t="s">
        <v>361</v>
      </c>
      <c r="D160" s="53"/>
      <c r="E160" s="54">
        <v>600</v>
      </c>
      <c r="F160" s="35"/>
      <c r="G160" s="51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</row>
    <row r="161" spans="1:33" s="228" customFormat="1" ht="12.75">
      <c r="A161" s="66"/>
      <c r="B161" s="80">
        <v>1160</v>
      </c>
      <c r="C161" s="81" t="s">
        <v>2472</v>
      </c>
      <c r="D161" s="82"/>
      <c r="E161" s="136">
        <v>1160</v>
      </c>
      <c r="F161" s="230">
        <f>SUM(F146:F160)</f>
        <v>0</v>
      </c>
      <c r="G161" s="6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</row>
    <row r="162" spans="1:33" ht="12.75">
      <c r="A162" s="51"/>
      <c r="B162" s="52"/>
      <c r="C162" s="66" t="s">
        <v>2312</v>
      </c>
      <c r="D162" s="53"/>
      <c r="E162" s="54"/>
      <c r="F162" s="192"/>
      <c r="G162" s="51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</row>
    <row r="163" spans="1:33" ht="12.75">
      <c r="A163" s="51"/>
      <c r="B163" s="52"/>
      <c r="C163" s="66"/>
      <c r="D163" s="53"/>
      <c r="E163" s="54"/>
      <c r="F163" s="192"/>
      <c r="G163" s="51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</row>
    <row r="164" spans="1:33" ht="12.75">
      <c r="A164" s="51"/>
      <c r="B164" s="67">
        <v>1190</v>
      </c>
      <c r="C164" s="66" t="s">
        <v>537</v>
      </c>
      <c r="D164" s="68" t="s">
        <v>536</v>
      </c>
      <c r="E164" s="86"/>
      <c r="F164" s="192"/>
      <c r="G164" s="51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</row>
    <row r="165" spans="1:33" ht="12.75">
      <c r="A165" s="66"/>
      <c r="B165" s="52">
        <v>110</v>
      </c>
      <c r="C165" s="51" t="s">
        <v>420</v>
      </c>
      <c r="D165" s="53"/>
      <c r="E165" s="54">
        <v>110</v>
      </c>
      <c r="F165" s="35"/>
      <c r="G165" s="51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</row>
    <row r="166" spans="1:33" ht="12.75">
      <c r="A166" s="51"/>
      <c r="B166" s="52">
        <v>120</v>
      </c>
      <c r="C166" s="51" t="s">
        <v>419</v>
      </c>
      <c r="D166" s="53"/>
      <c r="E166" s="54">
        <v>120</v>
      </c>
      <c r="F166" s="35"/>
      <c r="G166" s="51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</row>
    <row r="167" spans="1:33" ht="12.75">
      <c r="A167" s="51"/>
      <c r="B167" s="52">
        <v>140</v>
      </c>
      <c r="C167" s="51" t="s">
        <v>405</v>
      </c>
      <c r="D167" s="53"/>
      <c r="E167" s="54">
        <v>140</v>
      </c>
      <c r="F167" s="35"/>
      <c r="G167" s="51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</row>
    <row r="168" spans="1:33" ht="12.75">
      <c r="A168" s="51"/>
      <c r="B168" s="52">
        <v>161</v>
      </c>
      <c r="C168" s="51" t="s">
        <v>418</v>
      </c>
      <c r="D168" s="53"/>
      <c r="E168" s="54">
        <v>161</v>
      </c>
      <c r="F168" s="35"/>
      <c r="G168" s="51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</row>
    <row r="169" spans="1:33" ht="12.75">
      <c r="A169" s="51"/>
      <c r="B169" s="52">
        <v>200</v>
      </c>
      <c r="C169" s="51" t="s">
        <v>366</v>
      </c>
      <c r="D169" s="53"/>
      <c r="E169" s="54">
        <v>200</v>
      </c>
      <c r="F169" s="35"/>
      <c r="G169" s="51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</row>
    <row r="170" spans="1:33" ht="12.75">
      <c r="A170" s="51"/>
      <c r="B170" s="52">
        <v>221</v>
      </c>
      <c r="C170" s="51" t="s">
        <v>365</v>
      </c>
      <c r="D170" s="53"/>
      <c r="E170" s="54">
        <v>221</v>
      </c>
      <c r="F170" s="35"/>
      <c r="G170" s="51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</row>
    <row r="171" spans="1:33" ht="12.75">
      <c r="A171" s="51"/>
      <c r="B171" s="52">
        <v>284</v>
      </c>
      <c r="C171" s="280" t="s">
        <v>2243</v>
      </c>
      <c r="D171" s="53"/>
      <c r="E171" s="54">
        <v>284</v>
      </c>
      <c r="F171" s="35"/>
      <c r="G171" s="51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</row>
    <row r="172" spans="1:33" ht="12.75">
      <c r="A172" s="51"/>
      <c r="B172" s="52">
        <v>285</v>
      </c>
      <c r="C172" s="280" t="s">
        <v>2244</v>
      </c>
      <c r="D172" s="53"/>
      <c r="E172" s="54">
        <v>285</v>
      </c>
      <c r="F172" s="35"/>
      <c r="G172" s="51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</row>
    <row r="173" spans="1:33" ht="12.75">
      <c r="A173" s="51"/>
      <c r="B173" s="52">
        <v>300</v>
      </c>
      <c r="C173" s="51" t="s">
        <v>364</v>
      </c>
      <c r="D173" s="53"/>
      <c r="E173" s="54">
        <v>300</v>
      </c>
      <c r="F173" s="35"/>
      <c r="G173" s="51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</row>
    <row r="174" spans="1:33" ht="12.75">
      <c r="A174" s="51"/>
      <c r="B174" s="52">
        <v>400</v>
      </c>
      <c r="C174" s="51" t="s">
        <v>362</v>
      </c>
      <c r="D174" s="53"/>
      <c r="E174" s="54">
        <v>400</v>
      </c>
      <c r="F174" s="35"/>
      <c r="G174" s="51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</row>
    <row r="175" spans="1:33" ht="12.75">
      <c r="A175" s="51"/>
      <c r="B175" s="52">
        <v>420</v>
      </c>
      <c r="C175" s="51" t="s">
        <v>370</v>
      </c>
      <c r="D175" s="53"/>
      <c r="E175" s="54">
        <v>420</v>
      </c>
      <c r="F175" s="35"/>
      <c r="G175" s="51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</row>
    <row r="176" spans="1:7" ht="12.75">
      <c r="A176" s="51"/>
      <c r="B176" s="52">
        <v>425</v>
      </c>
      <c r="C176" s="51" t="s">
        <v>1828</v>
      </c>
      <c r="D176" s="53"/>
      <c r="E176" s="54">
        <v>425</v>
      </c>
      <c r="F176" s="35"/>
      <c r="G176" s="60"/>
    </row>
    <row r="177" spans="1:7" ht="12.75">
      <c r="A177" s="51"/>
      <c r="B177" s="52">
        <v>500</v>
      </c>
      <c r="C177" s="51" t="s">
        <v>379</v>
      </c>
      <c r="D177" s="53"/>
      <c r="E177" s="54">
        <v>500</v>
      </c>
      <c r="F177" s="35"/>
      <c r="G177" s="60"/>
    </row>
    <row r="178" spans="1:33" ht="12.75">
      <c r="A178" s="51"/>
      <c r="B178" s="52">
        <v>600</v>
      </c>
      <c r="C178" s="51" t="s">
        <v>361</v>
      </c>
      <c r="D178" s="53"/>
      <c r="E178" s="54">
        <v>600</v>
      </c>
      <c r="F178" s="35"/>
      <c r="G178" s="51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</row>
    <row r="179" spans="1:33" ht="12.75">
      <c r="A179" s="51"/>
      <c r="B179" s="80">
        <v>1190</v>
      </c>
      <c r="C179" s="81" t="s">
        <v>2317</v>
      </c>
      <c r="D179" s="82"/>
      <c r="E179" s="136">
        <v>1190</v>
      </c>
      <c r="F179" s="230">
        <f>SUM(F165:F178)</f>
        <v>0</v>
      </c>
      <c r="G179" s="51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</row>
    <row r="180" spans="1:33" s="228" customFormat="1" ht="12.75">
      <c r="A180" s="66"/>
      <c r="B180" s="52"/>
      <c r="C180" s="66" t="s">
        <v>2312</v>
      </c>
      <c r="D180" s="51"/>
      <c r="E180" s="55"/>
      <c r="F180" s="192"/>
      <c r="G180" s="6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</row>
    <row r="181" spans="1:33" ht="12.75">
      <c r="A181" s="66"/>
      <c r="B181" s="52"/>
      <c r="C181" s="51"/>
      <c r="D181" s="51"/>
      <c r="E181" s="55"/>
      <c r="F181" s="192"/>
      <c r="G181" s="51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</row>
    <row r="182" spans="1:33" ht="12.75">
      <c r="A182" s="51"/>
      <c r="B182" s="67">
        <v>1200</v>
      </c>
      <c r="C182" s="66" t="s">
        <v>422</v>
      </c>
      <c r="D182" s="68" t="s">
        <v>535</v>
      </c>
      <c r="E182" s="69"/>
      <c r="F182" s="89"/>
      <c r="G182" s="51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</row>
    <row r="183" spans="1:33" ht="12.75">
      <c r="A183" s="51"/>
      <c r="B183" s="52">
        <v>110</v>
      </c>
      <c r="C183" s="51" t="s">
        <v>420</v>
      </c>
      <c r="D183" s="51"/>
      <c r="E183" s="55">
        <v>110</v>
      </c>
      <c r="F183" s="35"/>
      <c r="G183" s="51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</row>
    <row r="184" spans="1:33" ht="12.75">
      <c r="A184" s="60"/>
      <c r="B184" s="52">
        <v>120</v>
      </c>
      <c r="C184" s="51" t="s">
        <v>419</v>
      </c>
      <c r="D184" s="51"/>
      <c r="E184" s="55">
        <v>120</v>
      </c>
      <c r="F184" s="35"/>
      <c r="G184" s="51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</row>
    <row r="185" spans="1:33" ht="12.75">
      <c r="A185" s="60"/>
      <c r="B185" s="52">
        <v>140</v>
      </c>
      <c r="C185" s="51" t="s">
        <v>405</v>
      </c>
      <c r="D185" s="51"/>
      <c r="E185" s="55">
        <v>140</v>
      </c>
      <c r="F185" s="35"/>
      <c r="G185" s="51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</row>
    <row r="186" spans="1:33" ht="12.75">
      <c r="A186" s="60"/>
      <c r="B186" s="52">
        <v>161</v>
      </c>
      <c r="C186" s="51" t="s">
        <v>418</v>
      </c>
      <c r="D186" s="51"/>
      <c r="E186" s="55">
        <v>161</v>
      </c>
      <c r="F186" s="35"/>
      <c r="G186" s="51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</row>
    <row r="187" spans="1:33" ht="12.75">
      <c r="A187" s="60"/>
      <c r="B187" s="52">
        <v>200</v>
      </c>
      <c r="C187" s="51" t="s">
        <v>366</v>
      </c>
      <c r="D187" s="51"/>
      <c r="E187" s="55">
        <v>200</v>
      </c>
      <c r="F187" s="35"/>
      <c r="G187" s="51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</row>
    <row r="188" spans="1:33" ht="12.75">
      <c r="A188" s="60"/>
      <c r="B188" s="52">
        <v>221</v>
      </c>
      <c r="C188" s="51" t="s">
        <v>365</v>
      </c>
      <c r="D188" s="53"/>
      <c r="E188" s="54">
        <v>221</v>
      </c>
      <c r="F188" s="35"/>
      <c r="G188" s="51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</row>
    <row r="189" spans="1:33" ht="12.75">
      <c r="A189" s="60"/>
      <c r="B189" s="52">
        <v>284</v>
      </c>
      <c r="C189" s="280" t="s">
        <v>2243</v>
      </c>
      <c r="D189" s="53"/>
      <c r="E189" s="54">
        <v>284</v>
      </c>
      <c r="F189" s="35"/>
      <c r="G189" s="51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</row>
    <row r="190" spans="1:33" ht="12.75">
      <c r="A190" s="60"/>
      <c r="B190" s="52">
        <v>285</v>
      </c>
      <c r="C190" s="280" t="s">
        <v>2244</v>
      </c>
      <c r="D190" s="53"/>
      <c r="E190" s="54">
        <v>285</v>
      </c>
      <c r="F190" s="35"/>
      <c r="G190" s="51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</row>
    <row r="191" spans="1:33" ht="12.75">
      <c r="A191" s="60"/>
      <c r="B191" s="52">
        <v>300</v>
      </c>
      <c r="C191" s="51" t="s">
        <v>364</v>
      </c>
      <c r="D191" s="51"/>
      <c r="E191" s="55">
        <v>300</v>
      </c>
      <c r="F191" s="35"/>
      <c r="G191" s="51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</row>
    <row r="192" spans="1:33" ht="12.75">
      <c r="A192" s="60"/>
      <c r="B192" s="52">
        <v>400</v>
      </c>
      <c r="C192" s="51" t="s">
        <v>362</v>
      </c>
      <c r="D192" s="51"/>
      <c r="E192" s="55">
        <v>400</v>
      </c>
      <c r="F192" s="35"/>
      <c r="G192" s="51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</row>
    <row r="193" spans="1:33" ht="12.75">
      <c r="A193" s="60"/>
      <c r="B193" s="52">
        <v>420</v>
      </c>
      <c r="C193" s="51" t="s">
        <v>370</v>
      </c>
      <c r="D193" s="53"/>
      <c r="E193" s="54">
        <v>420</v>
      </c>
      <c r="F193" s="35"/>
      <c r="G193" s="51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</row>
    <row r="194" spans="1:33" ht="12.75">
      <c r="A194" s="60"/>
      <c r="B194" s="52">
        <v>425</v>
      </c>
      <c r="C194" s="51" t="s">
        <v>1828</v>
      </c>
      <c r="D194" s="53"/>
      <c r="E194" s="54">
        <v>425</v>
      </c>
      <c r="F194" s="35"/>
      <c r="G194" s="51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</row>
    <row r="195" spans="1:33" ht="12.75">
      <c r="A195" s="60"/>
      <c r="B195" s="52">
        <v>500</v>
      </c>
      <c r="C195" s="51" t="s">
        <v>379</v>
      </c>
      <c r="D195" s="51"/>
      <c r="E195" s="55">
        <v>500</v>
      </c>
      <c r="F195" s="35"/>
      <c r="G195" s="51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</row>
    <row r="196" spans="1:33" ht="12.75">
      <c r="A196" s="60"/>
      <c r="B196" s="52">
        <v>600</v>
      </c>
      <c r="C196" s="51" t="s">
        <v>361</v>
      </c>
      <c r="D196" s="51"/>
      <c r="E196" s="55">
        <v>600</v>
      </c>
      <c r="F196" s="35"/>
      <c r="G196" s="51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</row>
    <row r="197" spans="1:33" ht="12.75">
      <c r="A197" s="60"/>
      <c r="B197" s="80">
        <v>1200</v>
      </c>
      <c r="C197" s="81" t="s">
        <v>2323</v>
      </c>
      <c r="D197" s="81"/>
      <c r="E197" s="160">
        <v>1200</v>
      </c>
      <c r="F197" s="250">
        <f>SUM(F183:F196)</f>
        <v>0</v>
      </c>
      <c r="G197" s="51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</row>
    <row r="198" spans="1:33" ht="12.75">
      <c r="A198" s="60"/>
      <c r="B198" s="70"/>
      <c r="C198" s="81" t="s">
        <v>1950</v>
      </c>
      <c r="D198" s="71"/>
      <c r="E198" s="73"/>
      <c r="F198" s="89"/>
      <c r="G198" s="51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</row>
    <row r="199" spans="1:33" s="228" customFormat="1" ht="12.75">
      <c r="A199" s="60"/>
      <c r="B199" s="70"/>
      <c r="C199" s="81"/>
      <c r="D199" s="71"/>
      <c r="E199" s="73"/>
      <c r="F199" s="89"/>
      <c r="G199" s="6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</row>
    <row r="200" spans="1:7" ht="12.75">
      <c r="A200" s="60"/>
      <c r="B200" s="67">
        <v>1280</v>
      </c>
      <c r="C200" s="66" t="s">
        <v>2579</v>
      </c>
      <c r="D200" s="68" t="s">
        <v>2624</v>
      </c>
      <c r="E200" s="86"/>
      <c r="F200" s="192"/>
      <c r="G200" s="60"/>
    </row>
    <row r="201" spans="1:7" ht="12.75">
      <c r="A201" s="51"/>
      <c r="B201" s="52">
        <v>110</v>
      </c>
      <c r="C201" s="51" t="s">
        <v>420</v>
      </c>
      <c r="D201" s="53"/>
      <c r="E201" s="54">
        <v>110</v>
      </c>
      <c r="F201" s="38"/>
      <c r="G201" s="60"/>
    </row>
    <row r="202" spans="1:7" ht="12.75">
      <c r="A202" s="60"/>
      <c r="B202" s="52">
        <v>120</v>
      </c>
      <c r="C202" s="51" t="s">
        <v>419</v>
      </c>
      <c r="D202" s="53"/>
      <c r="E202" s="54">
        <v>120</v>
      </c>
      <c r="F202" s="38"/>
      <c r="G202" s="60"/>
    </row>
    <row r="203" spans="1:7" ht="12.75">
      <c r="A203" s="60"/>
      <c r="B203" s="52">
        <v>140</v>
      </c>
      <c r="C203" s="51" t="s">
        <v>405</v>
      </c>
      <c r="D203" s="53"/>
      <c r="E203" s="54">
        <v>140</v>
      </c>
      <c r="F203" s="38"/>
      <c r="G203" s="60"/>
    </row>
    <row r="204" spans="1:7" ht="12.75">
      <c r="A204" s="60"/>
      <c r="B204" s="52">
        <v>161</v>
      </c>
      <c r="C204" s="51" t="s">
        <v>418</v>
      </c>
      <c r="D204" s="53"/>
      <c r="E204" s="54">
        <v>161</v>
      </c>
      <c r="F204" s="38"/>
      <c r="G204" s="60"/>
    </row>
    <row r="205" spans="1:7" ht="12.75">
      <c r="A205" s="60"/>
      <c r="B205" s="52">
        <v>200</v>
      </c>
      <c r="C205" s="51" t="s">
        <v>366</v>
      </c>
      <c r="D205" s="53"/>
      <c r="E205" s="54">
        <v>200</v>
      </c>
      <c r="F205" s="38"/>
      <c r="G205" s="60"/>
    </row>
    <row r="206" spans="1:7" ht="12.75">
      <c r="A206" s="60"/>
      <c r="B206" s="52">
        <v>221</v>
      </c>
      <c r="C206" s="51" t="s">
        <v>365</v>
      </c>
      <c r="D206" s="53"/>
      <c r="E206" s="54">
        <v>221</v>
      </c>
      <c r="F206" s="38"/>
      <c r="G206" s="60"/>
    </row>
    <row r="207" spans="1:7" ht="12.75">
      <c r="A207" s="60"/>
      <c r="B207" s="52">
        <v>284</v>
      </c>
      <c r="C207" s="280" t="s">
        <v>2243</v>
      </c>
      <c r="D207" s="53"/>
      <c r="E207" s="54">
        <v>284</v>
      </c>
      <c r="F207" s="38"/>
      <c r="G207" s="60"/>
    </row>
    <row r="208" spans="1:7" ht="12.75">
      <c r="A208" s="60"/>
      <c r="B208" s="52">
        <v>285</v>
      </c>
      <c r="C208" s="280" t="s">
        <v>2244</v>
      </c>
      <c r="D208" s="53"/>
      <c r="E208" s="54">
        <v>285</v>
      </c>
      <c r="F208" s="38"/>
      <c r="G208" s="60"/>
    </row>
    <row r="209" spans="1:33" ht="12.75">
      <c r="A209" s="51"/>
      <c r="B209" s="52">
        <v>300</v>
      </c>
      <c r="C209" s="51" t="s">
        <v>364</v>
      </c>
      <c r="D209" s="53"/>
      <c r="E209" s="54">
        <v>300</v>
      </c>
      <c r="F209" s="38"/>
      <c r="G209" s="51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</row>
    <row r="210" spans="1:33" ht="12.75">
      <c r="A210" s="51"/>
      <c r="B210" s="52">
        <v>400</v>
      </c>
      <c r="C210" s="51" t="s">
        <v>362</v>
      </c>
      <c r="D210" s="53"/>
      <c r="E210" s="54">
        <v>400</v>
      </c>
      <c r="F210" s="38"/>
      <c r="G210" s="51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</row>
    <row r="211" spans="1:7" ht="12.75">
      <c r="A211" s="60"/>
      <c r="B211" s="52">
        <v>420</v>
      </c>
      <c r="C211" s="51" t="s">
        <v>370</v>
      </c>
      <c r="D211" s="53"/>
      <c r="E211" s="54">
        <v>420</v>
      </c>
      <c r="F211" s="38"/>
      <c r="G211" s="60"/>
    </row>
    <row r="212" spans="1:7" ht="12.75">
      <c r="A212" s="60"/>
      <c r="B212" s="52">
        <v>425</v>
      </c>
      <c r="C212" s="51" t="s">
        <v>1828</v>
      </c>
      <c r="D212" s="53"/>
      <c r="E212" s="54">
        <v>425</v>
      </c>
      <c r="F212" s="258"/>
      <c r="G212" s="60"/>
    </row>
    <row r="213" spans="1:7" ht="12.75">
      <c r="A213" s="60"/>
      <c r="B213" s="52">
        <v>500</v>
      </c>
      <c r="C213" s="51" t="s">
        <v>379</v>
      </c>
      <c r="D213" s="53"/>
      <c r="E213" s="54">
        <v>500</v>
      </c>
      <c r="F213" s="38"/>
      <c r="G213" s="60"/>
    </row>
    <row r="214" spans="1:7" ht="12.75">
      <c r="A214" s="56"/>
      <c r="B214" s="52">
        <v>600</v>
      </c>
      <c r="C214" s="51" t="s">
        <v>361</v>
      </c>
      <c r="D214" s="53"/>
      <c r="E214" s="54">
        <v>600</v>
      </c>
      <c r="F214" s="38"/>
      <c r="G214" s="60"/>
    </row>
    <row r="215" spans="1:7" ht="12.75">
      <c r="A215" s="60"/>
      <c r="B215" s="80">
        <v>1280</v>
      </c>
      <c r="C215" s="81" t="s">
        <v>2580</v>
      </c>
      <c r="D215" s="82"/>
      <c r="E215" s="136">
        <v>1280</v>
      </c>
      <c r="F215" s="230">
        <f>SUM(F201:F214)</f>
        <v>0</v>
      </c>
      <c r="G215" s="60"/>
    </row>
    <row r="216" spans="1:7" ht="12.75">
      <c r="A216" s="60"/>
      <c r="B216" s="80"/>
      <c r="C216" s="81" t="s">
        <v>2312</v>
      </c>
      <c r="D216" s="82"/>
      <c r="E216" s="136"/>
      <c r="F216" s="232"/>
      <c r="G216" s="60"/>
    </row>
    <row r="217" spans="1:7" s="228" customFormat="1" ht="12.75">
      <c r="A217" s="60"/>
      <c r="B217" s="70"/>
      <c r="C217" s="81"/>
      <c r="D217" s="71"/>
      <c r="E217" s="73"/>
      <c r="F217" s="89"/>
      <c r="G217" s="56"/>
    </row>
    <row r="218" spans="1:7" ht="12.75">
      <c r="A218" s="60"/>
      <c r="B218" s="67">
        <v>1291</v>
      </c>
      <c r="C218" s="66" t="s">
        <v>2536</v>
      </c>
      <c r="D218" s="68" t="s">
        <v>2593</v>
      </c>
      <c r="E218" s="86"/>
      <c r="F218" s="192"/>
      <c r="G218" s="51"/>
    </row>
    <row r="219" spans="1:7" ht="12.75">
      <c r="A219" s="60"/>
      <c r="B219" s="52">
        <v>110</v>
      </c>
      <c r="C219" s="51" t="s">
        <v>420</v>
      </c>
      <c r="D219" s="53"/>
      <c r="E219" s="54">
        <v>110</v>
      </c>
      <c r="F219" s="38"/>
      <c r="G219" s="51"/>
    </row>
    <row r="220" spans="1:7" ht="12.75">
      <c r="A220" s="60"/>
      <c r="B220" s="52">
        <v>120</v>
      </c>
      <c r="C220" s="51" t="s">
        <v>419</v>
      </c>
      <c r="D220" s="53"/>
      <c r="E220" s="54">
        <v>120</v>
      </c>
      <c r="F220" s="38"/>
      <c r="G220" s="51"/>
    </row>
    <row r="221" spans="1:7" ht="12.75">
      <c r="A221" s="60"/>
      <c r="B221" s="52">
        <v>140</v>
      </c>
      <c r="C221" s="51" t="s">
        <v>405</v>
      </c>
      <c r="D221" s="53"/>
      <c r="E221" s="54">
        <v>140</v>
      </c>
      <c r="F221" s="38"/>
      <c r="G221" s="51"/>
    </row>
    <row r="222" spans="1:14" ht="12.75">
      <c r="A222" s="60"/>
      <c r="B222" s="52">
        <v>161</v>
      </c>
      <c r="C222" s="51" t="s">
        <v>418</v>
      </c>
      <c r="D222" s="53"/>
      <c r="E222" s="54">
        <v>161</v>
      </c>
      <c r="F222" s="38"/>
      <c r="G222" s="51"/>
      <c r="N222" s="84"/>
    </row>
    <row r="223" spans="1:14" ht="12.75">
      <c r="A223" s="60"/>
      <c r="B223" s="52">
        <v>200</v>
      </c>
      <c r="C223" s="51" t="s">
        <v>366</v>
      </c>
      <c r="D223" s="53"/>
      <c r="E223" s="54">
        <v>200</v>
      </c>
      <c r="F223" s="38"/>
      <c r="G223" s="51"/>
      <c r="N223" s="84"/>
    </row>
    <row r="224" spans="1:14" ht="12.75">
      <c r="A224" s="60"/>
      <c r="B224" s="52">
        <v>221</v>
      </c>
      <c r="C224" s="51" t="s">
        <v>365</v>
      </c>
      <c r="D224" s="53"/>
      <c r="E224" s="54">
        <v>221</v>
      </c>
      <c r="F224" s="38"/>
      <c r="G224" s="51"/>
      <c r="N224" s="84"/>
    </row>
    <row r="225" spans="1:14" ht="12.75">
      <c r="A225" s="60"/>
      <c r="B225" s="52">
        <v>284</v>
      </c>
      <c r="C225" s="280" t="s">
        <v>2243</v>
      </c>
      <c r="D225" s="53"/>
      <c r="E225" s="54">
        <v>284</v>
      </c>
      <c r="F225" s="38"/>
      <c r="G225" s="51"/>
      <c r="I225" s="25"/>
      <c r="J225" s="25"/>
      <c r="K225" s="25"/>
      <c r="L225" s="25"/>
      <c r="M225" s="25"/>
      <c r="N225" s="84"/>
    </row>
    <row r="226" spans="1:14" ht="12.75">
      <c r="A226" s="60"/>
      <c r="B226" s="52">
        <v>285</v>
      </c>
      <c r="C226" s="280" t="s">
        <v>2244</v>
      </c>
      <c r="D226" s="53"/>
      <c r="E226" s="54">
        <v>285</v>
      </c>
      <c r="F226" s="38"/>
      <c r="G226" s="51"/>
      <c r="I226" s="228"/>
      <c r="J226" s="228"/>
      <c r="K226" s="228"/>
      <c r="L226" s="228"/>
      <c r="M226" s="228"/>
      <c r="N226" s="84"/>
    </row>
    <row r="227" spans="1:14" ht="12.75">
      <c r="A227" s="60"/>
      <c r="B227" s="52">
        <v>300</v>
      </c>
      <c r="C227" s="51" t="s">
        <v>364</v>
      </c>
      <c r="D227" s="53"/>
      <c r="E227" s="54">
        <v>300</v>
      </c>
      <c r="F227" s="38"/>
      <c r="G227" s="51"/>
      <c r="N227" s="84"/>
    </row>
    <row r="228" spans="1:33" ht="12.75">
      <c r="A228" s="60"/>
      <c r="B228" s="52">
        <v>400</v>
      </c>
      <c r="C228" s="51" t="s">
        <v>362</v>
      </c>
      <c r="D228" s="53"/>
      <c r="E228" s="54">
        <v>400</v>
      </c>
      <c r="F228" s="38"/>
      <c r="G228" s="51"/>
      <c r="H228" s="25"/>
      <c r="N228" s="51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</row>
    <row r="229" spans="1:33" ht="12.75">
      <c r="A229" s="60"/>
      <c r="B229" s="52">
        <v>420</v>
      </c>
      <c r="C229" s="51" t="s">
        <v>370</v>
      </c>
      <c r="D229" s="53"/>
      <c r="E229" s="54">
        <v>420</v>
      </c>
      <c r="F229" s="38"/>
      <c r="G229" s="51"/>
      <c r="H229" s="25"/>
      <c r="N229" s="51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</row>
    <row r="230" spans="1:14" ht="12.75">
      <c r="A230" s="60"/>
      <c r="B230" s="52">
        <v>425</v>
      </c>
      <c r="C230" s="51" t="s">
        <v>1828</v>
      </c>
      <c r="D230" s="53"/>
      <c r="E230" s="54">
        <v>425</v>
      </c>
      <c r="F230" s="258"/>
      <c r="G230" s="51"/>
      <c r="N230" s="84"/>
    </row>
    <row r="231" spans="1:14" ht="12.75">
      <c r="A231" s="60"/>
      <c r="B231" s="52">
        <v>500</v>
      </c>
      <c r="C231" s="51" t="s">
        <v>379</v>
      </c>
      <c r="D231" s="53"/>
      <c r="E231" s="54">
        <v>500</v>
      </c>
      <c r="F231" s="38"/>
      <c r="G231" s="51"/>
      <c r="N231" s="84"/>
    </row>
    <row r="232" spans="1:14" ht="12.75">
      <c r="A232" s="60"/>
      <c r="B232" s="52">
        <v>600</v>
      </c>
      <c r="C232" s="51" t="s">
        <v>361</v>
      </c>
      <c r="D232" s="53"/>
      <c r="E232" s="54">
        <v>600</v>
      </c>
      <c r="F232" s="38"/>
      <c r="G232" s="51"/>
      <c r="N232" s="84"/>
    </row>
    <row r="233" spans="1:14" s="228" customFormat="1" ht="13.5" customHeight="1">
      <c r="A233" s="60"/>
      <c r="B233" s="80">
        <v>1291</v>
      </c>
      <c r="C233" s="81" t="s">
        <v>2539</v>
      </c>
      <c r="D233" s="82"/>
      <c r="E233" s="136">
        <v>1291</v>
      </c>
      <c r="F233" s="230">
        <f>SUM(F219:F232)</f>
        <v>0</v>
      </c>
      <c r="G233" s="66"/>
      <c r="I233" s="28"/>
      <c r="J233" s="28"/>
      <c r="K233" s="28"/>
      <c r="L233" s="28"/>
      <c r="M233" s="28"/>
      <c r="N233" s="84"/>
    </row>
    <row r="234" spans="1:14" ht="12.75">
      <c r="A234" s="60"/>
      <c r="B234" s="80"/>
      <c r="C234" s="81" t="s">
        <v>2312</v>
      </c>
      <c r="D234" s="82"/>
      <c r="E234" s="136"/>
      <c r="F234" s="232"/>
      <c r="G234" s="60"/>
      <c r="N234" s="84"/>
    </row>
    <row r="235" spans="1:14" ht="12.75">
      <c r="A235" s="60"/>
      <c r="B235" s="80"/>
      <c r="C235" s="81"/>
      <c r="D235" s="82"/>
      <c r="E235" s="136"/>
      <c r="F235" s="232"/>
      <c r="G235" s="60"/>
      <c r="N235" s="84"/>
    </row>
    <row r="236" spans="1:14" ht="12.75">
      <c r="A236" s="60"/>
      <c r="B236" s="67">
        <v>1292</v>
      </c>
      <c r="C236" s="66" t="s">
        <v>2538</v>
      </c>
      <c r="D236" s="68" t="s">
        <v>2537</v>
      </c>
      <c r="E236" s="86"/>
      <c r="F236" s="192"/>
      <c r="G236" s="60"/>
      <c r="N236" s="66"/>
    </row>
    <row r="237" spans="1:14" ht="12.75">
      <c r="A237" s="60"/>
      <c r="B237" s="52">
        <v>110</v>
      </c>
      <c r="C237" s="51" t="s">
        <v>420</v>
      </c>
      <c r="D237" s="53"/>
      <c r="E237" s="54">
        <v>110</v>
      </c>
      <c r="F237" s="38"/>
      <c r="G237" s="60"/>
      <c r="N237" s="66"/>
    </row>
    <row r="238" spans="1:14" ht="12.75">
      <c r="A238" s="51"/>
      <c r="B238" s="52">
        <v>120</v>
      </c>
      <c r="C238" s="51" t="s">
        <v>419</v>
      </c>
      <c r="D238" s="53"/>
      <c r="E238" s="54">
        <v>120</v>
      </c>
      <c r="F238" s="38"/>
      <c r="G238" s="60"/>
      <c r="N238" s="84"/>
    </row>
    <row r="239" spans="1:14" ht="12.75">
      <c r="A239" s="51"/>
      <c r="B239" s="52">
        <v>140</v>
      </c>
      <c r="C239" s="51" t="s">
        <v>405</v>
      </c>
      <c r="D239" s="53"/>
      <c r="E239" s="54">
        <v>140</v>
      </c>
      <c r="F239" s="38"/>
      <c r="G239" s="60"/>
      <c r="N239" s="84"/>
    </row>
    <row r="240" spans="1:14" ht="12.75">
      <c r="A240" s="51"/>
      <c r="B240" s="52">
        <v>161</v>
      </c>
      <c r="C240" s="51" t="s">
        <v>418</v>
      </c>
      <c r="D240" s="53"/>
      <c r="E240" s="54">
        <v>161</v>
      </c>
      <c r="F240" s="38"/>
      <c r="G240" s="60"/>
      <c r="N240" s="84"/>
    </row>
    <row r="241" spans="1:14" ht="12.75">
      <c r="A241" s="51"/>
      <c r="B241" s="52">
        <v>200</v>
      </c>
      <c r="C241" s="51" t="s">
        <v>366</v>
      </c>
      <c r="D241" s="53"/>
      <c r="E241" s="54">
        <v>200</v>
      </c>
      <c r="F241" s="38"/>
      <c r="G241" s="60"/>
      <c r="N241" s="84"/>
    </row>
    <row r="242" spans="1:14" ht="12.75">
      <c r="A242" s="51"/>
      <c r="B242" s="52">
        <v>221</v>
      </c>
      <c r="C242" s="51" t="s">
        <v>365</v>
      </c>
      <c r="D242" s="53"/>
      <c r="E242" s="54">
        <v>221</v>
      </c>
      <c r="F242" s="38"/>
      <c r="G242" s="60"/>
      <c r="N242" s="84"/>
    </row>
    <row r="243" spans="1:14" ht="12.75">
      <c r="A243" s="51"/>
      <c r="B243" s="52">
        <v>284</v>
      </c>
      <c r="C243" s="280" t="s">
        <v>2243</v>
      </c>
      <c r="D243" s="53"/>
      <c r="E243" s="54">
        <v>284</v>
      </c>
      <c r="F243" s="38"/>
      <c r="G243" s="60"/>
      <c r="N243" s="84"/>
    </row>
    <row r="244" spans="1:14" ht="12.75">
      <c r="A244" s="51"/>
      <c r="B244" s="52">
        <v>285</v>
      </c>
      <c r="C244" s="280" t="s">
        <v>2244</v>
      </c>
      <c r="D244" s="53"/>
      <c r="E244" s="54">
        <v>285</v>
      </c>
      <c r="F244" s="38"/>
      <c r="G244" s="60"/>
      <c r="N244" s="84"/>
    </row>
    <row r="245" spans="1:14" ht="12.75">
      <c r="A245" s="51"/>
      <c r="B245" s="52">
        <v>300</v>
      </c>
      <c r="C245" s="51" t="s">
        <v>364</v>
      </c>
      <c r="D245" s="53"/>
      <c r="E245" s="54">
        <v>300</v>
      </c>
      <c r="F245" s="38"/>
      <c r="G245" s="60"/>
      <c r="N245" s="51"/>
    </row>
    <row r="246" spans="1:14" ht="12.75">
      <c r="A246" s="51"/>
      <c r="B246" s="52">
        <v>400</v>
      </c>
      <c r="C246" s="51" t="s">
        <v>362</v>
      </c>
      <c r="D246" s="53"/>
      <c r="E246" s="54">
        <v>400</v>
      </c>
      <c r="F246" s="38"/>
      <c r="G246" s="60"/>
      <c r="N246" s="51"/>
    </row>
    <row r="247" spans="1:14" ht="12.75">
      <c r="A247" s="51"/>
      <c r="B247" s="52">
        <v>420</v>
      </c>
      <c r="C247" s="51" t="s">
        <v>370</v>
      </c>
      <c r="D247" s="53"/>
      <c r="E247" s="54">
        <v>420</v>
      </c>
      <c r="F247" s="38"/>
      <c r="G247" s="60"/>
      <c r="N247" s="84"/>
    </row>
    <row r="248" spans="1:14" ht="12.75">
      <c r="A248" s="51"/>
      <c r="B248" s="52">
        <v>425</v>
      </c>
      <c r="C248" s="51" t="s">
        <v>1828</v>
      </c>
      <c r="D248" s="53"/>
      <c r="E248" s="54">
        <v>425</v>
      </c>
      <c r="F248" s="258"/>
      <c r="G248" s="60"/>
      <c r="N248" s="84"/>
    </row>
    <row r="249" spans="1:14" ht="12.75">
      <c r="A249" s="51"/>
      <c r="B249" s="52">
        <v>500</v>
      </c>
      <c r="C249" s="51" t="s">
        <v>379</v>
      </c>
      <c r="D249" s="53"/>
      <c r="E249" s="54">
        <v>500</v>
      </c>
      <c r="F249" s="38"/>
      <c r="G249" s="60"/>
      <c r="N249" s="84"/>
    </row>
    <row r="250" spans="1:14" ht="12.75">
      <c r="A250" s="51"/>
      <c r="B250" s="52">
        <v>600</v>
      </c>
      <c r="C250" s="51" t="s">
        <v>361</v>
      </c>
      <c r="D250" s="53"/>
      <c r="E250" s="54">
        <v>600</v>
      </c>
      <c r="F250" s="38"/>
      <c r="G250" s="60"/>
      <c r="N250" s="84"/>
    </row>
    <row r="251" spans="1:14" ht="12.75">
      <c r="A251" s="51"/>
      <c r="B251" s="80">
        <v>1292</v>
      </c>
      <c r="C251" s="81" t="s">
        <v>2540</v>
      </c>
      <c r="D251" s="82"/>
      <c r="E251" s="136">
        <v>1292</v>
      </c>
      <c r="F251" s="230">
        <f>SUM(F237:F250)</f>
        <v>0</v>
      </c>
      <c r="G251" s="60"/>
      <c r="N251" s="84"/>
    </row>
    <row r="252" spans="1:14" ht="12.75">
      <c r="A252" s="51"/>
      <c r="B252" s="80"/>
      <c r="C252" s="81" t="s">
        <v>2312</v>
      </c>
      <c r="D252" s="82"/>
      <c r="E252" s="136"/>
      <c r="F252" s="232"/>
      <c r="G252" s="60"/>
      <c r="N252" s="84"/>
    </row>
    <row r="253" spans="1:14" ht="12.75">
      <c r="A253" s="51"/>
      <c r="B253" s="80"/>
      <c r="C253" s="81"/>
      <c r="D253" s="82"/>
      <c r="E253" s="136"/>
      <c r="F253" s="232"/>
      <c r="G253" s="60"/>
      <c r="N253" s="66"/>
    </row>
    <row r="254" spans="1:14" ht="12.75">
      <c r="A254" s="51"/>
      <c r="B254" s="70"/>
      <c r="C254" s="71"/>
      <c r="D254" s="71"/>
      <c r="E254" s="73"/>
      <c r="F254" s="89"/>
      <c r="G254" s="60"/>
      <c r="N254" s="66"/>
    </row>
    <row r="255" spans="1:14" ht="12.75">
      <c r="A255" s="51"/>
      <c r="B255" s="52"/>
      <c r="C255" s="51"/>
      <c r="D255" s="68" t="s">
        <v>522</v>
      </c>
      <c r="E255" s="55"/>
      <c r="F255" s="89"/>
      <c r="G255" s="60"/>
      <c r="N255" s="66"/>
    </row>
    <row r="256" spans="1:14" ht="12.75">
      <c r="A256" s="51"/>
      <c r="B256" s="80">
        <v>2100</v>
      </c>
      <c r="C256" s="81" t="s">
        <v>534</v>
      </c>
      <c r="D256" s="81"/>
      <c r="E256" s="159">
        <v>2100</v>
      </c>
      <c r="F256" s="181"/>
      <c r="G256" s="60"/>
      <c r="N256" s="84"/>
    </row>
    <row r="257" spans="1:14" ht="12.75">
      <c r="A257" s="51"/>
      <c r="B257" s="80"/>
      <c r="C257" s="81"/>
      <c r="D257" s="81"/>
      <c r="E257" s="160"/>
      <c r="F257" s="89"/>
      <c r="G257" s="60"/>
      <c r="N257" s="84"/>
    </row>
    <row r="258" spans="1:14" ht="12.75">
      <c r="A258" s="51"/>
      <c r="B258" s="161">
        <v>2150</v>
      </c>
      <c r="C258" s="162" t="s">
        <v>533</v>
      </c>
      <c r="D258" s="163"/>
      <c r="E258" s="164">
        <v>2150</v>
      </c>
      <c r="F258" s="181"/>
      <c r="G258" s="60"/>
      <c r="N258" s="84"/>
    </row>
    <row r="259" spans="1:14" ht="12.75">
      <c r="A259" s="51"/>
      <c r="B259" s="161"/>
      <c r="C259" s="162"/>
      <c r="D259" s="163"/>
      <c r="E259" s="164"/>
      <c r="F259" s="89"/>
      <c r="G259" s="60"/>
      <c r="N259" s="84"/>
    </row>
    <row r="260" spans="1:14" ht="12.75">
      <c r="A260" s="51"/>
      <c r="B260" s="80">
        <v>2200</v>
      </c>
      <c r="C260" s="81" t="s">
        <v>532</v>
      </c>
      <c r="D260" s="81"/>
      <c r="E260" s="160">
        <v>2200</v>
      </c>
      <c r="F260" s="181"/>
      <c r="G260" s="60"/>
      <c r="N260" s="84"/>
    </row>
    <row r="261" spans="1:14" ht="12.75">
      <c r="A261" s="51"/>
      <c r="B261" s="80"/>
      <c r="C261" s="81"/>
      <c r="D261" s="81"/>
      <c r="E261" s="160"/>
      <c r="F261" s="89"/>
      <c r="G261" s="60"/>
      <c r="N261" s="84"/>
    </row>
    <row r="262" spans="1:14" ht="12.75">
      <c r="A262" s="51"/>
      <c r="B262" s="80">
        <v>2213</v>
      </c>
      <c r="C262" s="81" t="s">
        <v>531</v>
      </c>
      <c r="D262" s="81"/>
      <c r="E262" s="160">
        <v>2213</v>
      </c>
      <c r="F262" s="181"/>
      <c r="G262" s="60"/>
      <c r="N262" s="84"/>
    </row>
    <row r="263" spans="1:14" ht="12.75">
      <c r="A263" s="51"/>
      <c r="B263" s="80"/>
      <c r="C263" s="81"/>
      <c r="D263" s="81"/>
      <c r="E263" s="160"/>
      <c r="F263" s="89"/>
      <c r="G263" s="60"/>
      <c r="N263" s="51"/>
    </row>
    <row r="264" spans="1:14" ht="12.75">
      <c r="A264" s="51"/>
      <c r="B264" s="80">
        <v>2214</v>
      </c>
      <c r="C264" s="81" t="s">
        <v>530</v>
      </c>
      <c r="D264" s="81"/>
      <c r="E264" s="160">
        <v>2214</v>
      </c>
      <c r="F264" s="181"/>
      <c r="G264" s="60"/>
      <c r="N264" s="51"/>
    </row>
    <row r="265" spans="1:14" ht="12.75">
      <c r="A265" s="51"/>
      <c r="B265" s="80"/>
      <c r="C265" s="81"/>
      <c r="D265" s="81"/>
      <c r="E265" s="160"/>
      <c r="F265" s="89"/>
      <c r="G265" s="60"/>
      <c r="N265" s="84"/>
    </row>
    <row r="266" spans="1:14" ht="12.75">
      <c r="A266" s="51"/>
      <c r="B266" s="80">
        <v>2320</v>
      </c>
      <c r="C266" s="81" t="s">
        <v>529</v>
      </c>
      <c r="D266" s="81"/>
      <c r="E266" s="160">
        <v>2320</v>
      </c>
      <c r="F266" s="181"/>
      <c r="G266" s="60"/>
      <c r="N266" s="84"/>
    </row>
    <row r="267" spans="1:14" ht="12.75">
      <c r="A267" s="51"/>
      <c r="B267" s="80"/>
      <c r="C267" s="81"/>
      <c r="D267" s="81"/>
      <c r="E267" s="160"/>
      <c r="F267" s="89"/>
      <c r="G267" s="60"/>
      <c r="N267" s="84"/>
    </row>
    <row r="268" spans="1:14" ht="12.75">
      <c r="A268" s="51"/>
      <c r="B268" s="80">
        <v>2330</v>
      </c>
      <c r="C268" s="81" t="s">
        <v>1939</v>
      </c>
      <c r="D268" s="81"/>
      <c r="E268" s="160">
        <v>2330</v>
      </c>
      <c r="F268" s="183"/>
      <c r="G268" s="60"/>
      <c r="N268" s="84"/>
    </row>
    <row r="269" spans="1:14" ht="12.75">
      <c r="A269" s="51"/>
      <c r="B269" s="80"/>
      <c r="C269" s="81"/>
      <c r="D269" s="81"/>
      <c r="E269" s="160"/>
      <c r="F269" s="89"/>
      <c r="G269" s="60"/>
      <c r="N269" s="84"/>
    </row>
    <row r="270" spans="1:14" ht="12.75">
      <c r="A270" s="51"/>
      <c r="B270" s="80">
        <v>2400</v>
      </c>
      <c r="C270" s="81" t="s">
        <v>528</v>
      </c>
      <c r="D270" s="81"/>
      <c r="E270" s="160">
        <v>2400</v>
      </c>
      <c r="F270" s="181"/>
      <c r="G270" s="60"/>
      <c r="N270" s="84"/>
    </row>
    <row r="271" spans="1:14" ht="12.75">
      <c r="A271" s="51"/>
      <c r="B271" s="80"/>
      <c r="C271" s="81"/>
      <c r="D271" s="81"/>
      <c r="E271" s="160"/>
      <c r="F271" s="89"/>
      <c r="G271" s="60"/>
      <c r="N271" s="66"/>
    </row>
    <row r="272" spans="1:14" ht="12.75">
      <c r="A272" s="66"/>
      <c r="B272" s="80">
        <v>2510</v>
      </c>
      <c r="C272" s="81" t="s">
        <v>392</v>
      </c>
      <c r="D272" s="81"/>
      <c r="E272" s="160">
        <v>2510</v>
      </c>
      <c r="F272" s="181"/>
      <c r="G272" s="60"/>
      <c r="N272" s="66"/>
    </row>
    <row r="273" spans="1:7" ht="12.75">
      <c r="A273" s="51"/>
      <c r="B273" s="80"/>
      <c r="C273" s="81"/>
      <c r="D273" s="81"/>
      <c r="E273" s="160"/>
      <c r="F273" s="89"/>
      <c r="G273" s="60"/>
    </row>
    <row r="274" spans="1:7" ht="12.75">
      <c r="A274" s="51"/>
      <c r="B274" s="80">
        <v>2520</v>
      </c>
      <c r="C274" s="81" t="s">
        <v>1955</v>
      </c>
      <c r="D274" s="81"/>
      <c r="E274" s="160">
        <v>2520</v>
      </c>
      <c r="F274" s="181"/>
      <c r="G274" s="60"/>
    </row>
    <row r="275" spans="1:7" ht="12.75">
      <c r="A275" s="93"/>
      <c r="B275" s="80"/>
      <c r="C275" s="81"/>
      <c r="D275" s="81"/>
      <c r="E275" s="160"/>
      <c r="F275" s="89"/>
      <c r="G275" s="60"/>
    </row>
    <row r="276" spans="1:7" ht="12.75">
      <c r="A276" s="51"/>
      <c r="B276" s="80">
        <v>2600</v>
      </c>
      <c r="C276" s="81" t="s">
        <v>1956</v>
      </c>
      <c r="D276" s="81"/>
      <c r="E276" s="160">
        <v>2600</v>
      </c>
      <c r="F276" s="181"/>
      <c r="G276" s="60"/>
    </row>
    <row r="277" spans="1:7" ht="12.75">
      <c r="A277" s="51"/>
      <c r="B277" s="80"/>
      <c r="C277" s="81"/>
      <c r="D277" s="81"/>
      <c r="E277" s="160"/>
      <c r="F277" s="89"/>
      <c r="G277" s="60"/>
    </row>
    <row r="278" spans="1:7" ht="12.75">
      <c r="A278" s="51"/>
      <c r="B278" s="80">
        <v>2750</v>
      </c>
      <c r="C278" s="81" t="s">
        <v>527</v>
      </c>
      <c r="D278" s="81"/>
      <c r="E278" s="160">
        <v>2750</v>
      </c>
      <c r="F278" s="181"/>
      <c r="G278" s="60"/>
    </row>
    <row r="279" spans="1:7" ht="12.75">
      <c r="A279" s="51"/>
      <c r="B279" s="80"/>
      <c r="C279" s="81"/>
      <c r="D279" s="81"/>
      <c r="E279" s="160"/>
      <c r="F279" s="89"/>
      <c r="G279" s="60"/>
    </row>
    <row r="280" spans="1:7" ht="12.75">
      <c r="A280" s="51"/>
      <c r="B280" s="80">
        <v>2760</v>
      </c>
      <c r="C280" s="81" t="s">
        <v>526</v>
      </c>
      <c r="D280" s="81"/>
      <c r="E280" s="160">
        <v>2760</v>
      </c>
      <c r="F280" s="181"/>
      <c r="G280" s="60"/>
    </row>
    <row r="281" spans="1:14" ht="12.75">
      <c r="A281" s="51"/>
      <c r="B281" s="152"/>
      <c r="C281" s="81"/>
      <c r="D281" s="81"/>
      <c r="E281" s="160"/>
      <c r="F281" s="89"/>
      <c r="G281" s="60"/>
      <c r="N281" s="25"/>
    </row>
    <row r="282" spans="1:14" ht="12.75">
      <c r="A282" s="51"/>
      <c r="B282" s="80">
        <v>3000</v>
      </c>
      <c r="C282" s="81" t="s">
        <v>525</v>
      </c>
      <c r="D282" s="81"/>
      <c r="E282" s="160">
        <v>3000</v>
      </c>
      <c r="F282" s="181"/>
      <c r="G282" s="60"/>
      <c r="N282" s="25"/>
    </row>
    <row r="283" spans="1:7" ht="12.75">
      <c r="A283" s="51"/>
      <c r="B283" s="80"/>
      <c r="C283" s="81"/>
      <c r="D283" s="81"/>
      <c r="E283" s="160"/>
      <c r="F283" s="89"/>
      <c r="G283" s="60"/>
    </row>
    <row r="284" spans="1:7" ht="12.75">
      <c r="A284" s="51"/>
      <c r="B284" s="80">
        <v>3400</v>
      </c>
      <c r="C284" s="81" t="s">
        <v>2530</v>
      </c>
      <c r="D284" s="81"/>
      <c r="E284" s="160">
        <v>3400</v>
      </c>
      <c r="F284" s="181"/>
      <c r="G284" s="60"/>
    </row>
    <row r="285" spans="1:7" ht="12.75">
      <c r="A285" s="51"/>
      <c r="B285" s="80"/>
      <c r="C285" s="81"/>
      <c r="D285" s="81"/>
      <c r="E285" s="160"/>
      <c r="F285" s="89"/>
      <c r="G285" s="60"/>
    </row>
    <row r="286" spans="1:7" ht="12.75">
      <c r="A286" s="93"/>
      <c r="B286" s="80">
        <v>3500</v>
      </c>
      <c r="C286" s="81" t="s">
        <v>524</v>
      </c>
      <c r="D286" s="81"/>
      <c r="E286" s="160">
        <v>3500</v>
      </c>
      <c r="F286" s="181"/>
      <c r="G286" s="60"/>
    </row>
    <row r="287" spans="1:7" ht="12.75">
      <c r="A287" s="51"/>
      <c r="B287" s="51"/>
      <c r="C287" s="51"/>
      <c r="D287" s="51"/>
      <c r="E287" s="55"/>
      <c r="F287" s="89"/>
      <c r="G287" s="60"/>
    </row>
    <row r="288" spans="1:7" ht="12.75">
      <c r="A288" s="51"/>
      <c r="B288" s="67">
        <v>4000</v>
      </c>
      <c r="C288" s="66" t="s">
        <v>2473</v>
      </c>
      <c r="D288" s="68" t="s">
        <v>522</v>
      </c>
      <c r="E288" s="69"/>
      <c r="F288" s="89"/>
      <c r="G288" s="60"/>
    </row>
    <row r="289" spans="1:14" ht="12.75">
      <c r="A289" s="51"/>
      <c r="B289" s="52">
        <v>4200</v>
      </c>
      <c r="C289" s="51" t="s">
        <v>2723</v>
      </c>
      <c r="D289" s="53"/>
      <c r="E289" s="54">
        <v>4200</v>
      </c>
      <c r="F289" s="36"/>
      <c r="G289" s="60"/>
      <c r="N289" s="228"/>
    </row>
    <row r="290" spans="1:7" ht="12.75">
      <c r="A290" s="51"/>
      <c r="B290" s="52">
        <v>4210</v>
      </c>
      <c r="C290" s="51" t="s">
        <v>2724</v>
      </c>
      <c r="D290" s="53"/>
      <c r="E290" s="55">
        <v>4210</v>
      </c>
      <c r="F290" s="36"/>
      <c r="G290" s="60"/>
    </row>
    <row r="291" spans="1:33" ht="12.75">
      <c r="A291" s="51"/>
      <c r="B291" s="52">
        <v>4215</v>
      </c>
      <c r="C291" s="51" t="s">
        <v>2249</v>
      </c>
      <c r="D291" s="53"/>
      <c r="E291" s="55">
        <v>4215</v>
      </c>
      <c r="F291" s="36"/>
      <c r="G291" s="51"/>
      <c r="H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</row>
    <row r="292" spans="1:14" s="228" customFormat="1" ht="12.75">
      <c r="A292" s="51"/>
      <c r="B292" s="61">
        <v>4230</v>
      </c>
      <c r="C292" s="51" t="s">
        <v>2725</v>
      </c>
      <c r="D292" s="53"/>
      <c r="E292" s="54">
        <v>4230</v>
      </c>
      <c r="F292" s="36"/>
      <c r="G292" s="56"/>
      <c r="I292" s="28"/>
      <c r="J292" s="28"/>
      <c r="K292" s="28"/>
      <c r="L292" s="28"/>
      <c r="M292" s="28"/>
      <c r="N292" s="28"/>
    </row>
    <row r="293" spans="1:7" ht="12.75">
      <c r="A293" s="51"/>
      <c r="B293" s="52">
        <v>4310</v>
      </c>
      <c r="C293" s="74" t="s">
        <v>2726</v>
      </c>
      <c r="D293" s="53"/>
      <c r="E293" s="54">
        <v>4310</v>
      </c>
      <c r="F293" s="36"/>
      <c r="G293" s="60"/>
    </row>
    <row r="294" spans="1:7" ht="12.75">
      <c r="A294" s="51"/>
      <c r="B294" s="52">
        <v>4315</v>
      </c>
      <c r="C294" s="74" t="s">
        <v>281</v>
      </c>
      <c r="D294" s="53"/>
      <c r="E294" s="54">
        <v>4315</v>
      </c>
      <c r="F294" s="36"/>
      <c r="G294" s="60"/>
    </row>
    <row r="295" spans="1:7" ht="12.75">
      <c r="A295" s="51"/>
      <c r="B295" s="52">
        <v>4330</v>
      </c>
      <c r="C295" s="74" t="s">
        <v>280</v>
      </c>
      <c r="D295" s="53"/>
      <c r="E295" s="54">
        <v>4330</v>
      </c>
      <c r="F295" s="36"/>
      <c r="G295" s="60"/>
    </row>
    <row r="296" spans="1:7" ht="12.75">
      <c r="A296" s="51"/>
      <c r="B296" s="52">
        <v>4402</v>
      </c>
      <c r="C296" s="51" t="s">
        <v>1366</v>
      </c>
      <c r="D296" s="53"/>
      <c r="E296" s="54">
        <v>4402</v>
      </c>
      <c r="F296" s="36"/>
      <c r="G296" s="60"/>
    </row>
    <row r="297" spans="1:7" ht="12.75">
      <c r="A297" s="51"/>
      <c r="B297" s="52">
        <v>4403</v>
      </c>
      <c r="C297" s="51" t="s">
        <v>1365</v>
      </c>
      <c r="D297" s="53"/>
      <c r="E297" s="54">
        <v>4403</v>
      </c>
      <c r="F297" s="36"/>
      <c r="G297" s="60"/>
    </row>
    <row r="298" spans="1:7" ht="12.75">
      <c r="A298" s="51"/>
      <c r="B298" s="52">
        <v>4404</v>
      </c>
      <c r="C298" s="51" t="s">
        <v>1364</v>
      </c>
      <c r="D298" s="53"/>
      <c r="E298" s="54">
        <v>4404</v>
      </c>
      <c r="F298" s="36"/>
      <c r="G298" s="60"/>
    </row>
    <row r="299" spans="1:7" ht="12.75">
      <c r="A299" s="51"/>
      <c r="B299" s="52">
        <v>4405</v>
      </c>
      <c r="C299" s="51" t="s">
        <v>1369</v>
      </c>
      <c r="D299" s="53"/>
      <c r="E299" s="54">
        <v>4405</v>
      </c>
      <c r="F299" s="36"/>
      <c r="G299" s="60"/>
    </row>
    <row r="300" spans="1:7" ht="12.75">
      <c r="A300" s="51"/>
      <c r="B300" s="52">
        <v>4406</v>
      </c>
      <c r="C300" s="51" t="s">
        <v>1370</v>
      </c>
      <c r="D300" s="53"/>
      <c r="E300" s="54">
        <v>4406</v>
      </c>
      <c r="F300" s="36"/>
      <c r="G300" s="60"/>
    </row>
    <row r="301" spans="1:7" ht="12.75">
      <c r="A301" s="51"/>
      <c r="B301" s="52">
        <v>4407</v>
      </c>
      <c r="C301" s="51" t="s">
        <v>2250</v>
      </c>
      <c r="D301" s="53"/>
      <c r="E301" s="54">
        <v>4407</v>
      </c>
      <c r="F301" s="36"/>
      <c r="G301" s="60"/>
    </row>
    <row r="302" spans="1:7" ht="12.75">
      <c r="A302" s="51"/>
      <c r="B302" s="52">
        <v>4409</v>
      </c>
      <c r="C302" s="51" t="s">
        <v>1786</v>
      </c>
      <c r="D302" s="53"/>
      <c r="E302" s="54">
        <v>4409</v>
      </c>
      <c r="F302" s="36"/>
      <c r="G302" s="60"/>
    </row>
    <row r="303" spans="1:7" ht="12.75">
      <c r="A303" s="51"/>
      <c r="B303" s="151">
        <v>4410</v>
      </c>
      <c r="C303" s="152" t="s">
        <v>1826</v>
      </c>
      <c r="D303" s="153"/>
      <c r="E303" s="154">
        <v>4410</v>
      </c>
      <c r="F303" s="36"/>
      <c r="G303" s="60"/>
    </row>
    <row r="304" spans="1:7" ht="12.75">
      <c r="A304" s="66"/>
      <c r="B304" s="151">
        <v>4411</v>
      </c>
      <c r="C304" s="51" t="s">
        <v>1371</v>
      </c>
      <c r="D304" s="153"/>
      <c r="E304" s="55">
        <v>4411</v>
      </c>
      <c r="F304" s="36"/>
      <c r="G304" s="60"/>
    </row>
    <row r="305" spans="1:7" ht="12.75">
      <c r="A305" s="51"/>
      <c r="B305" s="151">
        <v>4412</v>
      </c>
      <c r="C305" s="51" t="s">
        <v>1373</v>
      </c>
      <c r="D305" s="153"/>
      <c r="E305" s="55">
        <v>4412</v>
      </c>
      <c r="F305" s="36"/>
      <c r="G305" s="60"/>
    </row>
    <row r="306" spans="1:7" ht="12.75">
      <c r="A306" s="51"/>
      <c r="B306" s="151">
        <v>4414</v>
      </c>
      <c r="C306" s="51" t="s">
        <v>1372</v>
      </c>
      <c r="D306" s="153"/>
      <c r="E306" s="55">
        <v>4414</v>
      </c>
      <c r="F306" s="36"/>
      <c r="G306" s="60"/>
    </row>
    <row r="307" spans="1:6" ht="12.75">
      <c r="A307" s="51"/>
      <c r="B307" s="52">
        <v>4415</v>
      </c>
      <c r="C307" s="51" t="s">
        <v>277</v>
      </c>
      <c r="D307" s="53"/>
      <c r="E307" s="54">
        <v>4415</v>
      </c>
      <c r="F307" s="36"/>
    </row>
    <row r="308" spans="1:6" ht="12.75">
      <c r="A308" s="51"/>
      <c r="B308" s="52">
        <v>4450</v>
      </c>
      <c r="C308" s="51" t="s">
        <v>276</v>
      </c>
      <c r="D308" s="53"/>
      <c r="E308" s="54">
        <v>4450</v>
      </c>
      <c r="F308" s="36"/>
    </row>
    <row r="309" spans="1:6" ht="12.75">
      <c r="A309" s="51"/>
      <c r="B309" s="52">
        <v>4690</v>
      </c>
      <c r="C309" s="51" t="s">
        <v>377</v>
      </c>
      <c r="D309" s="53"/>
      <c r="E309" s="54">
        <v>4690</v>
      </c>
      <c r="F309" s="36"/>
    </row>
    <row r="310" spans="1:6" ht="12.75">
      <c r="A310" s="51"/>
      <c r="B310" s="52">
        <v>4700</v>
      </c>
      <c r="C310" s="51" t="s">
        <v>269</v>
      </c>
      <c r="D310" s="53"/>
      <c r="E310" s="54">
        <v>4700</v>
      </c>
      <c r="F310" s="36"/>
    </row>
    <row r="311" spans="1:6" ht="12.75">
      <c r="A311" s="51"/>
      <c r="B311" s="52">
        <v>4910</v>
      </c>
      <c r="C311" s="51" t="s">
        <v>267</v>
      </c>
      <c r="D311" s="53"/>
      <c r="E311" s="54">
        <v>4910</v>
      </c>
      <c r="F311" s="36"/>
    </row>
    <row r="312" spans="1:6" ht="12.75">
      <c r="A312" s="51"/>
      <c r="B312" s="52">
        <v>4915</v>
      </c>
      <c r="C312" s="51" t="s">
        <v>2727</v>
      </c>
      <c r="D312" s="53"/>
      <c r="E312" s="54">
        <v>4915</v>
      </c>
      <c r="F312" s="36"/>
    </row>
    <row r="313" spans="1:6" ht="12.75">
      <c r="A313" s="51"/>
      <c r="B313" s="52">
        <v>4925</v>
      </c>
      <c r="C313" s="60" t="s">
        <v>2733</v>
      </c>
      <c r="D313" s="53"/>
      <c r="E313" s="55">
        <v>4925</v>
      </c>
      <c r="F313" s="36"/>
    </row>
    <row r="314" spans="1:6" ht="12.75">
      <c r="A314" s="166"/>
      <c r="B314" s="52">
        <v>4926</v>
      </c>
      <c r="C314" s="51" t="s">
        <v>2698</v>
      </c>
      <c r="D314" s="53"/>
      <c r="E314" s="55">
        <v>4926</v>
      </c>
      <c r="F314" s="36"/>
    </row>
    <row r="315" spans="1:6" ht="12.75">
      <c r="A315" s="60"/>
      <c r="B315" s="52">
        <v>4940</v>
      </c>
      <c r="C315" s="51" t="s">
        <v>265</v>
      </c>
      <c r="D315" s="53"/>
      <c r="E315" s="54">
        <v>4940</v>
      </c>
      <c r="F315" s="36"/>
    </row>
    <row r="316" spans="1:6" ht="12.75">
      <c r="A316" s="60"/>
      <c r="B316" s="52">
        <v>4968</v>
      </c>
      <c r="C316" s="51" t="s">
        <v>2728</v>
      </c>
      <c r="D316" s="53"/>
      <c r="E316" s="54">
        <v>4968</v>
      </c>
      <c r="F316" s="36"/>
    </row>
    <row r="317" spans="1:6" ht="12.75">
      <c r="A317" s="60"/>
      <c r="B317" s="52">
        <v>4980</v>
      </c>
      <c r="C317" s="51" t="s">
        <v>263</v>
      </c>
      <c r="D317" s="53"/>
      <c r="E317" s="54">
        <v>4980</v>
      </c>
      <c r="F317" s="36"/>
    </row>
    <row r="318" spans="1:6" ht="12.75">
      <c r="A318" s="152"/>
      <c r="B318" s="52">
        <v>4990</v>
      </c>
      <c r="C318" s="51" t="s">
        <v>376</v>
      </c>
      <c r="D318" s="53"/>
      <c r="E318" s="54">
        <v>4990</v>
      </c>
      <c r="F318" s="36"/>
    </row>
    <row r="319" spans="1:6" ht="12.75">
      <c r="A319" s="152"/>
      <c r="B319" s="52">
        <v>4992</v>
      </c>
      <c r="C319" s="51" t="s">
        <v>2251</v>
      </c>
      <c r="D319" s="53"/>
      <c r="E319" s="54">
        <v>4992</v>
      </c>
      <c r="F319" s="36"/>
    </row>
    <row r="320" spans="1:6" ht="12.75">
      <c r="A320" s="60"/>
      <c r="B320" s="80">
        <v>4000</v>
      </c>
      <c r="C320" s="81" t="s">
        <v>2468</v>
      </c>
      <c r="D320" s="81"/>
      <c r="E320" s="160">
        <v>4000</v>
      </c>
      <c r="F320" s="250">
        <f>SUM(F289:F319)</f>
        <v>0</v>
      </c>
    </row>
    <row r="321" spans="1:6" ht="12.75">
      <c r="A321" s="60"/>
      <c r="B321" s="70"/>
      <c r="C321" s="81" t="s">
        <v>2528</v>
      </c>
      <c r="D321" s="71"/>
      <c r="E321" s="73"/>
      <c r="F321" s="89"/>
    </row>
    <row r="322" spans="1:6" ht="12.75">
      <c r="A322" s="60"/>
      <c r="B322" s="70"/>
      <c r="C322" s="71"/>
      <c r="D322" s="71"/>
      <c r="E322" s="73"/>
      <c r="F322" s="89"/>
    </row>
    <row r="323" spans="1:6" ht="12.75">
      <c r="A323" s="60"/>
      <c r="B323" s="80">
        <v>6000</v>
      </c>
      <c r="C323" s="81" t="s">
        <v>521</v>
      </c>
      <c r="D323" s="81"/>
      <c r="E323" s="160">
        <v>6000</v>
      </c>
      <c r="F323" s="181"/>
    </row>
    <row r="324" spans="1:6" ht="12.75">
      <c r="A324" s="60"/>
      <c r="B324" s="80"/>
      <c r="C324" s="81"/>
      <c r="D324" s="81"/>
      <c r="E324" s="160"/>
      <c r="F324" s="89"/>
    </row>
    <row r="325" spans="1:6" ht="12.75">
      <c r="A325" s="60"/>
      <c r="B325" s="80">
        <v>7000</v>
      </c>
      <c r="C325" s="81" t="s">
        <v>520</v>
      </c>
      <c r="D325" s="81"/>
      <c r="E325" s="160">
        <v>7000</v>
      </c>
      <c r="F325" s="181"/>
    </row>
    <row r="326" spans="1:6" ht="13.5" thickBot="1">
      <c r="A326" s="60"/>
      <c r="B326" s="52"/>
      <c r="C326" s="51"/>
      <c r="D326" s="51"/>
      <c r="E326" s="55"/>
      <c r="F326" s="308"/>
    </row>
    <row r="327" spans="1:6" ht="13.5" thickBot="1">
      <c r="A327" s="60"/>
      <c r="B327" s="80">
        <v>20500</v>
      </c>
      <c r="C327" s="81" t="s">
        <v>519</v>
      </c>
      <c r="D327" s="103" t="s">
        <v>518</v>
      </c>
      <c r="E327" s="73"/>
      <c r="F327" s="174">
        <f>F86+F104+F123+F142+F161+F179+F197+F215+F233+F251+F256+F258+F260+F262+F264+F266+F268+F270+F272+F274+F276+F278+F280+F282+F284+F286+F320+F323+F325</f>
        <v>0</v>
      </c>
    </row>
    <row r="328" spans="1:14" ht="12.75">
      <c r="A328" s="60"/>
      <c r="B328" s="80"/>
      <c r="C328" s="81" t="s">
        <v>2662</v>
      </c>
      <c r="D328" s="91"/>
      <c r="E328" s="73"/>
      <c r="F328" s="60"/>
      <c r="N328" s="44"/>
    </row>
    <row r="329" spans="1:6" ht="12.75">
      <c r="A329" s="60"/>
      <c r="B329" s="165"/>
      <c r="C329" s="97" t="s">
        <v>1957</v>
      </c>
      <c r="D329" s="53"/>
      <c r="E329" s="54"/>
      <c r="F329" s="60"/>
    </row>
    <row r="330" spans="1:6" ht="12.75">
      <c r="A330" s="60"/>
      <c r="B330" s="52"/>
      <c r="C330" s="152"/>
      <c r="D330" s="152"/>
      <c r="E330" s="152"/>
      <c r="F330" s="60"/>
    </row>
    <row r="331" spans="1:6" ht="12.75">
      <c r="A331" s="60"/>
      <c r="B331" s="52"/>
      <c r="C331" s="66" t="s">
        <v>343</v>
      </c>
      <c r="D331" s="152"/>
      <c r="E331" s="152"/>
      <c r="F331" s="60"/>
    </row>
    <row r="332" spans="1:6" ht="12.75">
      <c r="A332" s="60"/>
      <c r="B332" s="67" t="s">
        <v>339</v>
      </c>
      <c r="C332" s="66" t="s">
        <v>342</v>
      </c>
      <c r="D332" s="86" t="s">
        <v>517</v>
      </c>
      <c r="E332" s="291" t="s">
        <v>340</v>
      </c>
      <c r="F332" s="278"/>
    </row>
    <row r="333" spans="1:6" ht="12.75">
      <c r="A333" s="60"/>
      <c r="B333" s="67" t="s">
        <v>339</v>
      </c>
      <c r="C333" s="66" t="s">
        <v>338</v>
      </c>
      <c r="D333" s="86" t="s">
        <v>517</v>
      </c>
      <c r="E333" s="291" t="s">
        <v>333</v>
      </c>
      <c r="F333" s="278"/>
    </row>
    <row r="334" spans="2:6" ht="12.75">
      <c r="B334" s="152"/>
      <c r="C334" s="152"/>
      <c r="D334" s="152"/>
      <c r="E334" s="167"/>
      <c r="F334" s="60"/>
    </row>
    <row r="335" spans="2:5" ht="12.75">
      <c r="B335" s="299"/>
      <c r="C335" s="299"/>
      <c r="D335" s="299"/>
      <c r="E335" s="24"/>
    </row>
    <row r="356" ht="12.75">
      <c r="N356" s="25"/>
    </row>
    <row r="357" ht="12.75">
      <c r="N357" s="228"/>
    </row>
  </sheetData>
  <sheetProtection password="CB25" sheet="1"/>
  <dataValidations count="1">
    <dataValidation type="decimal" operator="greaterThan" allowBlank="1" showInputMessage="1" showErrorMessage="1" errorTitle="Invalid Data" error="Only Number Values Are Allowed In This Cell" sqref="F179:F181">
      <formula1>-1000000000</formula1>
    </dataValidation>
  </dataValidations>
  <printOptions horizontalCentered="1"/>
  <pageMargins left="0.65" right="0.45" top="1.5" bottom="0.5" header="0.5" footer="0.5"/>
  <pageSetup fitToHeight="111" horizontalDpi="600" verticalDpi="600" orientation="portrait" scale="62" r:id="rId1"/>
  <headerFooter alignWithMargins="0">
    <oddHeader>&amp;C&amp;"Arial,Bold"&amp;12COOPERATIVE FUND&amp;R&amp;8NDE 03-036
Due Date  11/1/2017
Revised 7/17</oddHeader>
  </headerFooter>
  <rowBreaks count="4" manualBreakCount="4">
    <brk id="65" max="255" man="1"/>
    <brk id="143" max="255" man="1"/>
    <brk id="217" max="255" man="1"/>
    <brk id="2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5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2" width="6.57421875" style="19" bestFit="1" customWidth="1"/>
    <col min="3" max="3" width="78.28125" style="19" customWidth="1"/>
    <col min="4" max="4" width="19.7109375" style="19" customWidth="1"/>
    <col min="5" max="5" width="7.7109375" style="19" customWidth="1"/>
    <col min="6" max="6" width="16.28125" style="19" customWidth="1"/>
    <col min="7" max="13" width="14.7109375" style="19" customWidth="1"/>
    <col min="14" max="14" width="47.57421875" style="19" customWidth="1"/>
    <col min="15" max="24" width="14.7109375" style="19" customWidth="1"/>
    <col min="25" max="25" width="35.57421875" style="19" customWidth="1"/>
    <col min="26" max="26" width="60.8515625" style="19" customWidth="1"/>
    <col min="27" max="29" width="14.7109375" style="19" customWidth="1"/>
    <col min="30" max="30" width="11.140625" style="19" customWidth="1"/>
    <col min="31" max="32" width="14.7109375" style="19" customWidth="1"/>
    <col min="33" max="33" width="96.57421875" style="19" customWidth="1"/>
    <col min="34" max="16384" width="9.140625" style="19" customWidth="1"/>
  </cols>
  <sheetData>
    <row r="1" spans="1:33" ht="12.75">
      <c r="A1" s="104"/>
      <c r="B1" s="105"/>
      <c r="C1" s="104"/>
      <c r="D1" s="106"/>
      <c r="E1" s="107" t="s">
        <v>332</v>
      </c>
      <c r="F1" s="108">
        <f>'Data Page'!G8</f>
        <v>0</v>
      </c>
      <c r="G1" s="104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12.75">
      <c r="A2" s="104"/>
      <c r="B2" s="105"/>
      <c r="C2" s="104"/>
      <c r="D2" s="106"/>
      <c r="E2" s="107"/>
      <c r="F2" s="108"/>
      <c r="G2" s="104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2.75">
      <c r="A3" s="172" t="s">
        <v>441</v>
      </c>
      <c r="B3" s="109"/>
      <c r="C3" s="109"/>
      <c r="D3" s="110"/>
      <c r="E3" s="109"/>
      <c r="F3" s="111"/>
      <c r="G3" s="104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12.75">
      <c r="A4" s="104"/>
      <c r="B4" s="105"/>
      <c r="C4" s="104"/>
      <c r="D4" s="106"/>
      <c r="E4" s="107"/>
      <c r="F4" s="23"/>
      <c r="G4" s="104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2.75">
      <c r="A5" s="112">
        <v>1000</v>
      </c>
      <c r="B5" s="105"/>
      <c r="C5" s="112" t="s">
        <v>2420</v>
      </c>
      <c r="D5" s="113" t="s">
        <v>551</v>
      </c>
      <c r="E5" s="107"/>
      <c r="F5" s="23"/>
      <c r="G5" s="104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2.75">
      <c r="A6" s="112"/>
      <c r="B6" s="105"/>
      <c r="C6" s="104"/>
      <c r="D6" s="138"/>
      <c r="E6" s="107"/>
      <c r="F6" s="23"/>
      <c r="G6" s="104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.75">
      <c r="A7" s="104"/>
      <c r="B7" s="105">
        <v>1410</v>
      </c>
      <c r="C7" s="104" t="s">
        <v>314</v>
      </c>
      <c r="D7" s="106"/>
      <c r="E7" s="107">
        <v>1410</v>
      </c>
      <c r="F7" s="20"/>
      <c r="G7" s="104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2.75">
      <c r="A8" s="104"/>
      <c r="B8" s="105">
        <v>1741</v>
      </c>
      <c r="C8" s="104" t="s">
        <v>550</v>
      </c>
      <c r="D8" s="106"/>
      <c r="E8" s="107">
        <v>1741</v>
      </c>
      <c r="F8" s="20"/>
      <c r="G8" s="104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2.75">
      <c r="A9" s="104"/>
      <c r="B9" s="105">
        <v>1742</v>
      </c>
      <c r="C9" s="104" t="s">
        <v>549</v>
      </c>
      <c r="D9" s="106"/>
      <c r="E9" s="107">
        <v>1742</v>
      </c>
      <c r="F9" s="20"/>
      <c r="G9" s="104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2.75">
      <c r="A10" s="104"/>
      <c r="B10" s="105">
        <v>1743</v>
      </c>
      <c r="C10" s="104" t="s">
        <v>548</v>
      </c>
      <c r="D10" s="106"/>
      <c r="E10" s="107">
        <v>1743</v>
      </c>
      <c r="F10" s="262"/>
      <c r="G10" s="104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239" customFormat="1" ht="12.75">
      <c r="A11" s="112"/>
      <c r="B11" s="120">
        <v>1000</v>
      </c>
      <c r="C11" s="121" t="s">
        <v>2429</v>
      </c>
      <c r="D11" s="246"/>
      <c r="E11" s="237">
        <v>1000</v>
      </c>
      <c r="F11" s="238">
        <f>SUM(F7:F10)</f>
        <v>0</v>
      </c>
      <c r="G11" s="11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12.75">
      <c r="A12" s="104"/>
      <c r="B12" s="105"/>
      <c r="C12" s="112" t="s">
        <v>2474</v>
      </c>
      <c r="D12" s="106"/>
      <c r="E12" s="107"/>
      <c r="F12" s="23"/>
      <c r="G12" s="10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3.5" thickBot="1">
      <c r="A13" s="104"/>
      <c r="B13" s="105"/>
      <c r="C13" s="104"/>
      <c r="D13" s="106"/>
      <c r="E13" s="107"/>
      <c r="F13" s="23"/>
      <c r="G13" s="104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3.5" thickBot="1">
      <c r="A14" s="104"/>
      <c r="B14" s="120">
        <v>10000</v>
      </c>
      <c r="C14" s="121" t="s">
        <v>247</v>
      </c>
      <c r="D14" s="122"/>
      <c r="E14" s="237">
        <v>10000</v>
      </c>
      <c r="F14" s="176">
        <f>F11</f>
        <v>0</v>
      </c>
      <c r="G14" s="104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2.75">
      <c r="A15" s="104"/>
      <c r="B15" s="105"/>
      <c r="C15" s="104"/>
      <c r="D15" s="106"/>
      <c r="E15" s="107"/>
      <c r="F15" s="23"/>
      <c r="G15" s="104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.75">
      <c r="A16" s="172" t="s">
        <v>436</v>
      </c>
      <c r="B16" s="109"/>
      <c r="C16" s="109"/>
      <c r="D16" s="110"/>
      <c r="E16" s="109"/>
      <c r="F16" s="111"/>
      <c r="G16" s="104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2.75">
      <c r="A17" s="104"/>
      <c r="B17" s="105"/>
      <c r="C17" s="104"/>
      <c r="D17" s="106"/>
      <c r="E17" s="107"/>
      <c r="F17" s="23"/>
      <c r="G17" s="104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2.75">
      <c r="A18" s="112">
        <v>1100</v>
      </c>
      <c r="B18" s="168"/>
      <c r="C18" s="112" t="s">
        <v>2475</v>
      </c>
      <c r="D18" s="113" t="s">
        <v>547</v>
      </c>
      <c r="E18" s="170"/>
      <c r="F18" s="171"/>
      <c r="G18" s="1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2.75">
      <c r="A19" s="104"/>
      <c r="B19" s="105">
        <v>110</v>
      </c>
      <c r="C19" s="104" t="s">
        <v>368</v>
      </c>
      <c r="D19" s="106"/>
      <c r="E19" s="107">
        <v>110</v>
      </c>
      <c r="F19" s="20"/>
      <c r="G19" s="10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.75">
      <c r="A20" s="104"/>
      <c r="B20" s="105">
        <v>140</v>
      </c>
      <c r="C20" s="104" t="s">
        <v>367</v>
      </c>
      <c r="D20" s="106"/>
      <c r="E20" s="107">
        <v>140</v>
      </c>
      <c r="F20" s="20"/>
      <c r="G20" s="104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2.75">
      <c r="A21" s="104"/>
      <c r="B21" s="105">
        <v>200</v>
      </c>
      <c r="C21" s="104" t="s">
        <v>366</v>
      </c>
      <c r="D21" s="106"/>
      <c r="E21" s="107">
        <v>200</v>
      </c>
      <c r="F21" s="20"/>
      <c r="G21" s="104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2.75">
      <c r="A22" s="104"/>
      <c r="B22" s="140">
        <v>221</v>
      </c>
      <c r="C22" s="84" t="s">
        <v>365</v>
      </c>
      <c r="D22" s="53"/>
      <c r="E22" s="139">
        <v>221</v>
      </c>
      <c r="F22" s="20"/>
      <c r="G22" s="104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2.75">
      <c r="A23" s="104"/>
      <c r="B23" s="105">
        <v>300</v>
      </c>
      <c r="C23" s="104" t="s">
        <v>364</v>
      </c>
      <c r="D23" s="106"/>
      <c r="E23" s="107">
        <v>300</v>
      </c>
      <c r="F23" s="20"/>
      <c r="G23" s="10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2.75">
      <c r="A24" s="104"/>
      <c r="B24" s="105">
        <v>400</v>
      </c>
      <c r="C24" s="104" t="s">
        <v>362</v>
      </c>
      <c r="D24" s="106"/>
      <c r="E24" s="107">
        <v>400</v>
      </c>
      <c r="F24" s="20"/>
      <c r="G24" s="104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12" customFormat="1" ht="12.75">
      <c r="A25" s="84"/>
      <c r="B25" s="140">
        <v>420</v>
      </c>
      <c r="C25" s="84" t="s">
        <v>370</v>
      </c>
      <c r="D25" s="53"/>
      <c r="E25" s="139">
        <v>420</v>
      </c>
      <c r="F25" s="20"/>
      <c r="G25" s="8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12" customFormat="1" ht="12.75">
      <c r="A26" s="84"/>
      <c r="B26" s="140">
        <v>425</v>
      </c>
      <c r="C26" s="51" t="s">
        <v>1828</v>
      </c>
      <c r="D26" s="53"/>
      <c r="E26" s="139">
        <v>425</v>
      </c>
      <c r="F26" s="20"/>
      <c r="G26" s="8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12.75">
      <c r="A27" s="104"/>
      <c r="B27" s="105">
        <v>500</v>
      </c>
      <c r="C27" s="104" t="s">
        <v>379</v>
      </c>
      <c r="D27" s="106"/>
      <c r="E27" s="107">
        <v>500</v>
      </c>
      <c r="F27" s="20"/>
      <c r="G27" s="104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2.75">
      <c r="A28" s="104"/>
      <c r="B28" s="105">
        <v>600</v>
      </c>
      <c r="C28" s="104" t="s">
        <v>361</v>
      </c>
      <c r="D28" s="106"/>
      <c r="E28" s="107">
        <v>600</v>
      </c>
      <c r="F28" s="262"/>
      <c r="G28" s="104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239" customFormat="1" ht="12.75">
      <c r="A29" s="112"/>
      <c r="B29" s="120">
        <v>1100</v>
      </c>
      <c r="C29" s="121" t="s">
        <v>521</v>
      </c>
      <c r="D29" s="246"/>
      <c r="E29" s="237">
        <v>1100</v>
      </c>
      <c r="F29" s="238">
        <f>SUM(F19:F28)</f>
        <v>0</v>
      </c>
      <c r="G29" s="11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2.75">
      <c r="A30" s="104"/>
      <c r="B30" s="105"/>
      <c r="C30" s="104"/>
      <c r="D30" s="106"/>
      <c r="E30" s="107"/>
      <c r="F30" s="23"/>
      <c r="G30" s="10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2.75">
      <c r="A31" s="112">
        <v>2100</v>
      </c>
      <c r="B31" s="105"/>
      <c r="C31" s="112" t="s">
        <v>2476</v>
      </c>
      <c r="D31" s="113" t="s">
        <v>546</v>
      </c>
      <c r="E31" s="107"/>
      <c r="F31" s="23"/>
      <c r="G31" s="104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12.75">
      <c r="A32" s="104"/>
      <c r="B32" s="105">
        <v>300</v>
      </c>
      <c r="C32" s="104" t="s">
        <v>364</v>
      </c>
      <c r="D32" s="106"/>
      <c r="E32" s="107">
        <v>300</v>
      </c>
      <c r="F32" s="20"/>
      <c r="G32" s="104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12.75">
      <c r="A33" s="104"/>
      <c r="B33" s="105">
        <v>400</v>
      </c>
      <c r="C33" s="104" t="s">
        <v>362</v>
      </c>
      <c r="D33" s="106"/>
      <c r="E33" s="107">
        <v>400</v>
      </c>
      <c r="F33" s="20"/>
      <c r="G33" s="10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12.75">
      <c r="A34" s="104"/>
      <c r="B34" s="105">
        <v>500</v>
      </c>
      <c r="C34" s="104" t="s">
        <v>379</v>
      </c>
      <c r="D34" s="106"/>
      <c r="E34" s="107">
        <v>500</v>
      </c>
      <c r="F34" s="20"/>
      <c r="G34" s="10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2.75">
      <c r="A35" s="104"/>
      <c r="B35" s="105">
        <v>600</v>
      </c>
      <c r="C35" s="104" t="s">
        <v>361</v>
      </c>
      <c r="D35" s="106"/>
      <c r="E35" s="107">
        <v>600</v>
      </c>
      <c r="F35" s="262"/>
      <c r="G35" s="104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s="239" customFormat="1" ht="12.75">
      <c r="A36" s="112"/>
      <c r="B36" s="120">
        <v>2100</v>
      </c>
      <c r="C36" s="121" t="s">
        <v>534</v>
      </c>
      <c r="D36" s="246"/>
      <c r="E36" s="237">
        <v>2100</v>
      </c>
      <c r="F36" s="238">
        <f>SUM(F32:F35)</f>
        <v>0</v>
      </c>
      <c r="G36" s="11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2.75">
      <c r="A37" s="104"/>
      <c r="B37" s="125"/>
      <c r="C37" s="121" t="s">
        <v>2434</v>
      </c>
      <c r="D37" s="122"/>
      <c r="E37" s="123"/>
      <c r="F37" s="23"/>
      <c r="G37" s="10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2.75">
      <c r="A38" s="104"/>
      <c r="B38" s="125"/>
      <c r="C38" s="126"/>
      <c r="D38" s="122"/>
      <c r="E38" s="123"/>
      <c r="F38" s="23"/>
      <c r="G38" s="104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2.75">
      <c r="A39" s="112">
        <v>6000</v>
      </c>
      <c r="B39" s="168"/>
      <c r="C39" s="112" t="s">
        <v>2415</v>
      </c>
      <c r="D39" s="113" t="s">
        <v>545</v>
      </c>
      <c r="E39" s="170"/>
      <c r="F39" s="171"/>
      <c r="G39" s="10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2.75">
      <c r="A40" s="104"/>
      <c r="B40" s="105">
        <v>110</v>
      </c>
      <c r="C40" s="104" t="s">
        <v>368</v>
      </c>
      <c r="D40" s="106"/>
      <c r="E40" s="107">
        <v>110</v>
      </c>
      <c r="F40" s="20"/>
      <c r="G40" s="104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12.75">
      <c r="A41" s="104"/>
      <c r="B41" s="105">
        <v>140</v>
      </c>
      <c r="C41" s="104" t="s">
        <v>367</v>
      </c>
      <c r="D41" s="106"/>
      <c r="E41" s="107">
        <v>140</v>
      </c>
      <c r="F41" s="20"/>
      <c r="G41" s="104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2.75">
      <c r="A42" s="104"/>
      <c r="B42" s="105">
        <v>200</v>
      </c>
      <c r="C42" s="104" t="s">
        <v>366</v>
      </c>
      <c r="D42" s="106"/>
      <c r="E42" s="107">
        <v>200</v>
      </c>
      <c r="F42" s="20"/>
      <c r="G42" s="104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2.75">
      <c r="A43" s="104"/>
      <c r="B43" s="140">
        <v>221</v>
      </c>
      <c r="C43" s="84" t="s">
        <v>365</v>
      </c>
      <c r="D43" s="53"/>
      <c r="E43" s="139">
        <v>221</v>
      </c>
      <c r="F43" s="20"/>
      <c r="G43" s="104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2.75">
      <c r="A44" s="104"/>
      <c r="B44" s="105">
        <v>400</v>
      </c>
      <c r="C44" s="104" t="s">
        <v>362</v>
      </c>
      <c r="D44" s="106"/>
      <c r="E44" s="107">
        <v>400</v>
      </c>
      <c r="F44" s="20"/>
      <c r="G44" s="104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s="12" customFormat="1" ht="12.75">
      <c r="A45" s="84"/>
      <c r="B45" s="140">
        <v>420</v>
      </c>
      <c r="C45" s="84" t="s">
        <v>370</v>
      </c>
      <c r="D45" s="53"/>
      <c r="E45" s="139">
        <v>420</v>
      </c>
      <c r="F45" s="20"/>
      <c r="G45" s="8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2" customFormat="1" ht="12.75">
      <c r="A46" s="84"/>
      <c r="B46" s="140">
        <v>425</v>
      </c>
      <c r="C46" s="51" t="s">
        <v>1828</v>
      </c>
      <c r="D46" s="53"/>
      <c r="E46" s="139">
        <v>425</v>
      </c>
      <c r="F46" s="20"/>
      <c r="G46" s="8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12.75">
      <c r="A47" s="104"/>
      <c r="B47" s="105">
        <v>600</v>
      </c>
      <c r="C47" s="104" t="s">
        <v>361</v>
      </c>
      <c r="D47" s="106"/>
      <c r="E47" s="107">
        <v>600</v>
      </c>
      <c r="F47" s="262"/>
      <c r="G47" s="104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s="239" customFormat="1" ht="12.75">
      <c r="A48" s="112"/>
      <c r="B48" s="120">
        <v>6000</v>
      </c>
      <c r="C48" s="121" t="s">
        <v>521</v>
      </c>
      <c r="D48" s="246"/>
      <c r="E48" s="237">
        <v>6000</v>
      </c>
      <c r="F48" s="238">
        <f>SUM(F40:F47)</f>
        <v>0</v>
      </c>
      <c r="G48" s="112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ht="12.75">
      <c r="A49" s="104"/>
      <c r="B49" s="105"/>
      <c r="C49" s="112" t="s">
        <v>2312</v>
      </c>
      <c r="D49" s="106"/>
      <c r="E49" s="107"/>
      <c r="F49" s="23"/>
      <c r="G49" s="104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ht="13.5" thickBot="1">
      <c r="A50" s="104"/>
      <c r="B50" s="105"/>
      <c r="C50" s="104"/>
      <c r="D50" s="106"/>
      <c r="E50" s="107"/>
      <c r="F50" s="23"/>
      <c r="G50" s="104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7" ht="13.5" thickBot="1">
      <c r="A51" s="120">
        <v>20500</v>
      </c>
      <c r="B51" s="129"/>
      <c r="C51" s="121" t="s">
        <v>432</v>
      </c>
      <c r="D51" s="124" t="s">
        <v>544</v>
      </c>
      <c r="E51" s="123"/>
      <c r="F51" s="176">
        <f>F29+F36+F48</f>
        <v>0</v>
      </c>
      <c r="G51" s="129"/>
    </row>
    <row r="52" spans="1:7" ht="12.75">
      <c r="A52" s="104"/>
      <c r="B52" s="125"/>
      <c r="C52" s="121" t="s">
        <v>543</v>
      </c>
      <c r="D52" s="126"/>
      <c r="E52" s="123"/>
      <c r="F52" s="23"/>
      <c r="G52" s="129"/>
    </row>
    <row r="53" spans="1:7" ht="12.75">
      <c r="A53" s="104"/>
      <c r="B53" s="105"/>
      <c r="C53" s="104"/>
      <c r="D53" s="104"/>
      <c r="E53" s="107"/>
      <c r="F53" s="23"/>
      <c r="G53" s="129"/>
    </row>
    <row r="54" spans="1:7" ht="12.75">
      <c r="A54" s="129"/>
      <c r="B54" s="105"/>
      <c r="C54" s="112" t="s">
        <v>343</v>
      </c>
      <c r="D54" s="104"/>
      <c r="E54" s="107"/>
      <c r="F54" s="23"/>
      <c r="G54" s="129"/>
    </row>
    <row r="55" spans="1:7" ht="12.75">
      <c r="A55" s="129"/>
      <c r="B55" s="168" t="s">
        <v>339</v>
      </c>
      <c r="C55" s="112" t="s">
        <v>342</v>
      </c>
      <c r="D55" s="170" t="s">
        <v>542</v>
      </c>
      <c r="E55" s="287" t="s">
        <v>340</v>
      </c>
      <c r="F55" s="177"/>
      <c r="G55" s="129"/>
    </row>
    <row r="56" spans="1:7" ht="12.75">
      <c r="A56" s="129"/>
      <c r="B56" s="168" t="s">
        <v>339</v>
      </c>
      <c r="C56" s="112" t="s">
        <v>338</v>
      </c>
      <c r="D56" s="170" t="s">
        <v>542</v>
      </c>
      <c r="E56" s="287" t="s">
        <v>333</v>
      </c>
      <c r="F56" s="177"/>
      <c r="G56" s="129"/>
    </row>
    <row r="57" spans="1:7" ht="12.75">
      <c r="A57" s="129"/>
      <c r="B57" s="129"/>
      <c r="C57" s="129"/>
      <c r="D57" s="129"/>
      <c r="E57" s="129"/>
      <c r="G57" s="129"/>
    </row>
  </sheetData>
  <sheetProtection password="CB25" sheet="1"/>
  <dataValidations count="1">
    <dataValidation type="decimal" operator="greaterThan" allowBlank="1" showInputMessage="1" showErrorMessage="1" errorTitle="Invalid Data" error="Only Number Values Are Allowed In This Cell" sqref="F40:F47">
      <formula1>-1000000000</formula1>
    </dataValidation>
  </dataValidations>
  <printOptions horizontalCentered="1"/>
  <pageMargins left="0.65" right="0.45" top="1.5" bottom="0.5" header="0.5" footer="0.5"/>
  <pageSetup fitToHeight="111" fitToWidth="1" horizontalDpi="600" verticalDpi="600" orientation="portrait" scale="71" r:id="rId1"/>
  <headerFooter alignWithMargins="0">
    <oddHeader>&amp;C&amp;"Arial,Bold"&amp;12STUDENT FEE FUND&amp;R&amp;8NDE 03-036
Due Date  11/1/2017
Revised 7/17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5">
    <pageSetUpPr fitToPage="1"/>
  </sheetPr>
  <dimension ref="A1:AG50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5.8515625" style="19" customWidth="1"/>
    <col min="2" max="2" width="6.8515625" style="19" customWidth="1"/>
    <col min="3" max="3" width="55.8515625" style="19" customWidth="1"/>
    <col min="4" max="4" width="24.57421875" style="19" customWidth="1"/>
    <col min="5" max="5" width="7.57421875" style="19" customWidth="1"/>
    <col min="6" max="6" width="16.421875" style="19" customWidth="1"/>
    <col min="7" max="13" width="14.7109375" style="19" customWidth="1"/>
    <col min="14" max="14" width="47.57421875" style="19" customWidth="1"/>
    <col min="15" max="24" width="14.7109375" style="19" customWidth="1"/>
    <col min="25" max="25" width="35.57421875" style="19" customWidth="1"/>
    <col min="26" max="26" width="60.8515625" style="19" customWidth="1"/>
    <col min="27" max="29" width="14.7109375" style="19" customWidth="1"/>
    <col min="30" max="30" width="11.140625" style="19" customWidth="1"/>
    <col min="31" max="32" width="14.7109375" style="19" customWidth="1"/>
    <col min="33" max="33" width="96.57421875" style="19" customWidth="1"/>
    <col min="34" max="16384" width="9.140625" style="19" customWidth="1"/>
  </cols>
  <sheetData>
    <row r="1" spans="1:6" ht="12.75">
      <c r="A1" s="129"/>
      <c r="B1" s="129"/>
      <c r="C1" s="129"/>
      <c r="D1" s="129"/>
      <c r="E1" s="129"/>
      <c r="F1" s="129"/>
    </row>
    <row r="2" spans="1:6" ht="12.75">
      <c r="A2" s="361"/>
      <c r="B2" s="361"/>
      <c r="C2" s="361"/>
      <c r="D2" s="361"/>
      <c r="E2" s="361"/>
      <c r="F2" s="361"/>
    </row>
    <row r="3" spans="1:6" ht="12.75">
      <c r="A3" s="129"/>
      <c r="B3" s="129"/>
      <c r="C3" s="129"/>
      <c r="D3" s="129"/>
      <c r="E3" s="129"/>
      <c r="F3" s="129"/>
    </row>
    <row r="4" spans="1:33" ht="12.75">
      <c r="A4" s="104"/>
      <c r="B4" s="105"/>
      <c r="C4" s="104"/>
      <c r="D4" s="106"/>
      <c r="E4" s="107" t="s">
        <v>332</v>
      </c>
      <c r="F4" s="108">
        <f>'Data Page'!G8</f>
        <v>0</v>
      </c>
      <c r="G4" s="104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2.75">
      <c r="A5" s="104"/>
      <c r="B5" s="105"/>
      <c r="C5" s="104"/>
      <c r="D5" s="106"/>
      <c r="E5" s="107"/>
      <c r="F5" s="108"/>
      <c r="G5" s="104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2.75">
      <c r="A6" s="172" t="s">
        <v>569</v>
      </c>
      <c r="B6" s="109"/>
      <c r="C6" s="109"/>
      <c r="D6" s="110"/>
      <c r="E6" s="109"/>
      <c r="F6" s="111"/>
      <c r="G6" s="104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.75">
      <c r="A7" s="172" t="s">
        <v>568</v>
      </c>
      <c r="B7" s="109"/>
      <c r="C7" s="109"/>
      <c r="D7" s="110"/>
      <c r="E7" s="109"/>
      <c r="F7" s="111"/>
      <c r="G7" s="104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2.75">
      <c r="A8" s="104"/>
      <c r="B8" s="104"/>
      <c r="C8" s="104"/>
      <c r="D8" s="106"/>
      <c r="E8" s="107"/>
      <c r="F8" s="23"/>
      <c r="G8" s="104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2.75">
      <c r="A9" s="104"/>
      <c r="B9" s="104"/>
      <c r="C9" s="104"/>
      <c r="D9" s="113" t="s">
        <v>563</v>
      </c>
      <c r="E9" s="107"/>
      <c r="F9" s="23"/>
      <c r="G9" s="104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2.75">
      <c r="A10" s="104"/>
      <c r="B10" s="105">
        <v>99431</v>
      </c>
      <c r="C10" s="104" t="s">
        <v>567</v>
      </c>
      <c r="D10" s="106"/>
      <c r="E10" s="107">
        <v>99431</v>
      </c>
      <c r="F10" s="20"/>
      <c r="G10" s="104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2.75">
      <c r="A11" s="104"/>
      <c r="B11" s="105">
        <v>99441</v>
      </c>
      <c r="C11" s="104" t="s">
        <v>566</v>
      </c>
      <c r="D11" s="106"/>
      <c r="E11" s="107">
        <v>99441</v>
      </c>
      <c r="F11" s="20"/>
      <c r="G11" s="104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.75">
      <c r="A12" s="104"/>
      <c r="B12" s="105"/>
      <c r="C12" s="104"/>
      <c r="D12" s="106"/>
      <c r="E12" s="107"/>
      <c r="F12" s="23"/>
      <c r="G12" s="10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239" customFormat="1" ht="12.75">
      <c r="A13" s="112"/>
      <c r="B13" s="168">
        <v>99249</v>
      </c>
      <c r="C13" s="112" t="s">
        <v>565</v>
      </c>
      <c r="D13" s="169"/>
      <c r="E13" s="170">
        <v>99249</v>
      </c>
      <c r="F13" s="238">
        <f>SUM(F10:F11)</f>
        <v>0</v>
      </c>
      <c r="G13" s="11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2.75">
      <c r="A14" s="104"/>
      <c r="B14" s="104"/>
      <c r="C14" s="104"/>
      <c r="D14" s="106"/>
      <c r="E14" s="107"/>
      <c r="F14" s="23"/>
      <c r="G14" s="104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2.75">
      <c r="A15" s="172" t="s">
        <v>564</v>
      </c>
      <c r="B15" s="109"/>
      <c r="C15" s="109"/>
      <c r="D15" s="110"/>
      <c r="E15" s="109"/>
      <c r="F15" s="111"/>
      <c r="G15" s="104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.75">
      <c r="A16" s="172"/>
      <c r="B16" s="109"/>
      <c r="C16" s="109"/>
      <c r="D16" s="110"/>
      <c r="E16" s="107"/>
      <c r="F16" s="111"/>
      <c r="G16" s="104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2.75">
      <c r="A17" s="104"/>
      <c r="B17" s="104"/>
      <c r="C17" s="104"/>
      <c r="D17" s="113" t="s">
        <v>563</v>
      </c>
      <c r="E17" s="107"/>
      <c r="F17" s="23"/>
      <c r="G17" s="104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2.75">
      <c r="A18" s="104"/>
      <c r="B18" s="105">
        <v>99810</v>
      </c>
      <c r="C18" s="104" t="s">
        <v>562</v>
      </c>
      <c r="D18" s="106"/>
      <c r="E18" s="107">
        <v>99810</v>
      </c>
      <c r="F18" s="20"/>
      <c r="G18" s="104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.75">
      <c r="A19" s="104"/>
      <c r="B19" s="105">
        <v>99820</v>
      </c>
      <c r="C19" s="104" t="s">
        <v>561</v>
      </c>
      <c r="D19" s="106"/>
      <c r="E19" s="107">
        <v>99820</v>
      </c>
      <c r="F19" s="20"/>
      <c r="G19" s="10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.75">
      <c r="A20" s="104"/>
      <c r="B20" s="105">
        <v>99821</v>
      </c>
      <c r="C20" s="104" t="s">
        <v>560</v>
      </c>
      <c r="D20" s="106"/>
      <c r="E20" s="107">
        <v>99821</v>
      </c>
      <c r="F20" s="20"/>
      <c r="G20" s="104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2.75">
      <c r="A21" s="104"/>
      <c r="B21" s="105">
        <v>99822</v>
      </c>
      <c r="C21" s="104" t="s">
        <v>559</v>
      </c>
      <c r="D21" s="106"/>
      <c r="E21" s="107">
        <v>99822</v>
      </c>
      <c r="F21" s="20"/>
      <c r="G21" s="104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2.75">
      <c r="A22" s="104"/>
      <c r="B22" s="105"/>
      <c r="C22" s="104"/>
      <c r="D22" s="106"/>
      <c r="E22" s="107"/>
      <c r="F22" s="23"/>
      <c r="G22" s="104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2.75">
      <c r="A23" s="104"/>
      <c r="B23" s="105">
        <v>20200</v>
      </c>
      <c r="C23" s="104" t="s">
        <v>1313</v>
      </c>
      <c r="D23" s="106"/>
      <c r="E23" s="107">
        <v>20200</v>
      </c>
      <c r="F23" s="23">
        <f>'General Fund Disbursements'!F1117</f>
        <v>0</v>
      </c>
      <c r="G23" s="10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2.75">
      <c r="A24" s="104"/>
      <c r="B24" s="105">
        <v>99830</v>
      </c>
      <c r="C24" s="104" t="s">
        <v>558</v>
      </c>
      <c r="D24" s="106"/>
      <c r="E24" s="107">
        <v>99830</v>
      </c>
      <c r="F24" s="23">
        <f>SUM(F13*0.03)</f>
        <v>0</v>
      </c>
      <c r="G24" s="104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2.75">
      <c r="A25" s="104"/>
      <c r="B25" s="105">
        <v>99840</v>
      </c>
      <c r="C25" s="104" t="s">
        <v>557</v>
      </c>
      <c r="D25" s="106"/>
      <c r="E25" s="107">
        <v>99840</v>
      </c>
      <c r="F25" s="178">
        <f>SUM(F23:F24)</f>
        <v>0</v>
      </c>
      <c r="G25" s="104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.75">
      <c r="A26" s="104"/>
      <c r="B26" s="105"/>
      <c r="C26" s="104"/>
      <c r="D26" s="106"/>
      <c r="E26" s="107"/>
      <c r="F26" s="23"/>
      <c r="G26" s="104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2.75">
      <c r="A27" s="104"/>
      <c r="B27" s="105">
        <v>99850</v>
      </c>
      <c r="C27" s="104" t="s">
        <v>556</v>
      </c>
      <c r="D27" s="106"/>
      <c r="E27" s="107">
        <v>99850</v>
      </c>
      <c r="F27" s="23">
        <f>ROUND(IF(F18=0,0,F25/F18),2)</f>
        <v>0</v>
      </c>
      <c r="G27" s="104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2.75">
      <c r="A28" s="104"/>
      <c r="B28" s="105">
        <v>99860</v>
      </c>
      <c r="C28" s="104" t="s">
        <v>555</v>
      </c>
      <c r="D28" s="106"/>
      <c r="E28" s="107">
        <v>99860</v>
      </c>
      <c r="F28" s="23">
        <f>ROUND(IF(F19=0,0,F25/F19),2)</f>
        <v>0</v>
      </c>
      <c r="G28" s="104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2.75">
      <c r="A29" s="104"/>
      <c r="B29" s="104"/>
      <c r="C29" s="104"/>
      <c r="D29" s="106"/>
      <c r="E29" s="107"/>
      <c r="F29" s="23"/>
      <c r="G29" s="104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2.75">
      <c r="A30" s="172" t="s">
        <v>554</v>
      </c>
      <c r="B30" s="109"/>
      <c r="C30" s="109"/>
      <c r="D30" s="110"/>
      <c r="E30" s="109"/>
      <c r="F30" s="111"/>
      <c r="G30" s="10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2.75">
      <c r="A31" s="172"/>
      <c r="B31" s="109"/>
      <c r="C31" s="109"/>
      <c r="D31" s="110"/>
      <c r="E31" s="107"/>
      <c r="F31" s="111"/>
      <c r="G31" s="104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12.75">
      <c r="A32" s="104"/>
      <c r="B32" s="104"/>
      <c r="C32" s="104"/>
      <c r="D32" s="113" t="s">
        <v>563</v>
      </c>
      <c r="E32" s="107"/>
      <c r="F32" s="23"/>
      <c r="G32" s="104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12.75">
      <c r="A33" s="104"/>
      <c r="B33" s="104"/>
      <c r="C33" s="104"/>
      <c r="D33" s="138"/>
      <c r="E33" s="107"/>
      <c r="F33" s="23"/>
      <c r="G33" s="10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12.75">
      <c r="A34" s="104"/>
      <c r="B34" s="105">
        <v>1100</v>
      </c>
      <c r="C34" s="64" t="s">
        <v>2527</v>
      </c>
      <c r="D34" s="104"/>
      <c r="E34" s="107">
        <v>1100</v>
      </c>
      <c r="F34" s="23">
        <f>'General Fund Disbursements'!F21</f>
        <v>0</v>
      </c>
      <c r="G34" s="10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2.75">
      <c r="A35" s="104"/>
      <c r="B35" s="105">
        <v>1115</v>
      </c>
      <c r="C35" s="64" t="s">
        <v>2526</v>
      </c>
      <c r="D35" s="104"/>
      <c r="E35" s="107">
        <v>1115</v>
      </c>
      <c r="F35" s="23">
        <f>'General Fund Disbursements'!F42</f>
        <v>0</v>
      </c>
      <c r="G35" s="104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s="37" customFormat="1" ht="12.75">
      <c r="A36" s="64"/>
      <c r="B36" s="157">
        <v>1125</v>
      </c>
      <c r="C36" s="64" t="s">
        <v>1924</v>
      </c>
      <c r="D36" s="64"/>
      <c r="E36" s="158">
        <v>1125</v>
      </c>
      <c r="F36" s="190">
        <f>'General Fund Disbursements'!F63</f>
        <v>0</v>
      </c>
      <c r="G36" s="64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12.75">
      <c r="A37" s="104"/>
      <c r="B37" s="105">
        <v>1150</v>
      </c>
      <c r="C37" s="64" t="s">
        <v>1923</v>
      </c>
      <c r="D37" s="104"/>
      <c r="E37" s="107">
        <v>1150</v>
      </c>
      <c r="F37" s="23">
        <f>'General Fund Disbursements'!F84</f>
        <v>0</v>
      </c>
      <c r="G37" s="10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2.75">
      <c r="A38" s="104"/>
      <c r="B38" s="105">
        <v>1160</v>
      </c>
      <c r="C38" s="64" t="s">
        <v>1921</v>
      </c>
      <c r="D38" s="104"/>
      <c r="E38" s="107">
        <v>1160</v>
      </c>
      <c r="F38" s="23">
        <f>'General Fund Disbursements'!F105</f>
        <v>0</v>
      </c>
      <c r="G38" s="104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2.75">
      <c r="A39" s="104"/>
      <c r="B39" s="105">
        <v>1200</v>
      </c>
      <c r="C39" s="64" t="s">
        <v>1922</v>
      </c>
      <c r="D39" s="104"/>
      <c r="E39" s="107">
        <v>1200</v>
      </c>
      <c r="F39" s="23">
        <f>'General Fund Disbursements'!F169</f>
        <v>0</v>
      </c>
      <c r="G39" s="10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s="37" customFormat="1" ht="12.75">
      <c r="A40" s="64"/>
      <c r="B40" s="52">
        <v>1280</v>
      </c>
      <c r="C40" s="51" t="s">
        <v>2655</v>
      </c>
      <c r="D40" s="51"/>
      <c r="E40" s="54">
        <v>1280</v>
      </c>
      <c r="F40" s="34">
        <f>'General Fund Disbursements'!F191</f>
        <v>0</v>
      </c>
      <c r="G40" s="51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12.75">
      <c r="A41" s="104"/>
      <c r="B41" s="52">
        <v>6000</v>
      </c>
      <c r="C41" s="51" t="s">
        <v>1930</v>
      </c>
      <c r="D41" s="51"/>
      <c r="E41" s="54">
        <v>6000</v>
      </c>
      <c r="F41" s="34">
        <f>'General Fund Disbursements'!F1082</f>
        <v>0</v>
      </c>
      <c r="G41" s="84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2.75">
      <c r="A42" s="104"/>
      <c r="B42" s="105"/>
      <c r="C42" s="104"/>
      <c r="D42" s="104"/>
      <c r="E42" s="107"/>
      <c r="F42" s="23"/>
      <c r="G42" s="104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2.75">
      <c r="A43" s="104"/>
      <c r="B43" s="105">
        <v>1000</v>
      </c>
      <c r="C43" s="64" t="s">
        <v>2656</v>
      </c>
      <c r="D43" s="104"/>
      <c r="E43" s="107">
        <v>1000</v>
      </c>
      <c r="F43" s="23">
        <f>ROUND(SUM(F34:F41),2)</f>
        <v>0</v>
      </c>
      <c r="G43" s="104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2.75">
      <c r="A44" s="104"/>
      <c r="B44" s="105"/>
      <c r="C44" s="104"/>
      <c r="D44" s="104"/>
      <c r="E44" s="107"/>
      <c r="F44" s="23"/>
      <c r="G44" s="104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12.75">
      <c r="A45" s="104"/>
      <c r="B45" s="105">
        <v>1001</v>
      </c>
      <c r="C45" s="104" t="s">
        <v>553</v>
      </c>
      <c r="D45" s="104"/>
      <c r="E45" s="107">
        <v>1001</v>
      </c>
      <c r="F45" s="20"/>
      <c r="G45" s="104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7" ht="12.75">
      <c r="A46" s="129"/>
      <c r="B46" s="105">
        <v>1002</v>
      </c>
      <c r="C46" s="104" t="s">
        <v>552</v>
      </c>
      <c r="D46" s="104"/>
      <c r="E46" s="107">
        <v>1002</v>
      </c>
      <c r="F46" s="20"/>
      <c r="G46" s="129"/>
    </row>
    <row r="47" spans="1:7" ht="12.75">
      <c r="A47" s="129"/>
      <c r="B47" s="129"/>
      <c r="C47" s="129"/>
      <c r="D47" s="129"/>
      <c r="E47" s="129"/>
      <c r="F47" s="129"/>
      <c r="G47" s="129"/>
    </row>
    <row r="48" spans="1:7" ht="12.75">
      <c r="A48" s="129"/>
      <c r="B48" s="129"/>
      <c r="C48" s="129"/>
      <c r="D48" s="129"/>
      <c r="E48" s="129"/>
      <c r="F48" s="129"/>
      <c r="G48" s="129"/>
    </row>
    <row r="49" spans="1:7" ht="12.75">
      <c r="A49" s="129"/>
      <c r="B49" s="129"/>
      <c r="C49" s="129"/>
      <c r="D49" s="129"/>
      <c r="E49" s="129"/>
      <c r="F49" s="129"/>
      <c r="G49" s="129"/>
    </row>
    <row r="50" spans="2:6" ht="12.75">
      <c r="B50" s="129"/>
      <c r="C50" s="129"/>
      <c r="D50" s="129"/>
      <c r="E50" s="129"/>
      <c r="F50" s="129"/>
    </row>
  </sheetData>
  <sheetProtection password="CB25" sheet="1"/>
  <mergeCells count="1">
    <mergeCell ref="A2:F2"/>
  </mergeCells>
  <dataValidations count="1">
    <dataValidation type="decimal" operator="greaterThan" allowBlank="1" showInputMessage="1" showErrorMessage="1" errorTitle="Invalid Data" error="Only Number Values Are Allowed In This Cell" sqref="F10:F11">
      <formula1>-1000000000</formula1>
    </dataValidation>
  </dataValidations>
  <printOptions horizontalCentered="1"/>
  <pageMargins left="0.65" right="0.45" top="1.5" bottom="0.5" header="0.5" footer="0.5"/>
  <pageSetup fitToHeight="111" fitToWidth="1" horizontalDpi="600" verticalDpi="600" orientation="portrait" scale="82" r:id="rId1"/>
  <headerFooter alignWithMargins="0">
    <oddHeader>&amp;C&amp;"Arial,Bold"&amp;12PER PUPIL INFORMATION&amp;R&amp;8NDE 03-036
Due Date  11/1/2017
Revised 7/17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6"/>
  <dimension ref="A1:L585"/>
  <sheetViews>
    <sheetView zoomScalePageLayoutView="0" workbookViewId="0" topLeftCell="B1">
      <selection activeCell="F2" sqref="F2"/>
    </sheetView>
  </sheetViews>
  <sheetFormatPr defaultColWidth="9.140625" defaultRowHeight="12.75"/>
  <cols>
    <col min="1" max="1" width="19.7109375" style="215" customWidth="1"/>
    <col min="2" max="2" width="11.421875" style="215" customWidth="1"/>
    <col min="3" max="3" width="15.28125" style="215" customWidth="1"/>
    <col min="4" max="5" width="11.421875" style="215" customWidth="1"/>
    <col min="6" max="6" width="11.140625" style="129" bestFit="1" customWidth="1"/>
    <col min="7" max="7" width="5.421875" style="129" bestFit="1" customWidth="1"/>
    <col min="8" max="8" width="38.57421875" style="129" bestFit="1" customWidth="1"/>
    <col min="9" max="16384" width="9.140625" style="215" customWidth="1"/>
  </cols>
  <sheetData>
    <row r="1" spans="1:8" ht="15" customHeight="1">
      <c r="A1" s="213">
        <v>2</v>
      </c>
      <c r="B1" s="213"/>
      <c r="C1" s="213"/>
      <c r="D1" s="213"/>
      <c r="E1" s="213"/>
      <c r="F1" s="129" t="s">
        <v>589</v>
      </c>
      <c r="G1" s="275" t="s">
        <v>588</v>
      </c>
      <c r="H1" s="275" t="s">
        <v>587</v>
      </c>
    </row>
    <row r="2" spans="1:8" ht="15" customHeight="1">
      <c r="A2" s="213">
        <v>3</v>
      </c>
      <c r="B2" s="213"/>
      <c r="C2" s="213"/>
      <c r="D2" s="213"/>
      <c r="E2" s="213"/>
      <c r="F2" s="129" t="s">
        <v>244</v>
      </c>
      <c r="G2" s="129">
        <v>3</v>
      </c>
      <c r="H2" s="129" t="s">
        <v>2008</v>
      </c>
    </row>
    <row r="3" spans="1:8" ht="15" customHeight="1">
      <c r="A3" s="213">
        <v>4</v>
      </c>
      <c r="B3" s="213"/>
      <c r="C3" s="213"/>
      <c r="D3" s="213"/>
      <c r="E3" s="213"/>
      <c r="F3" s="129" t="s">
        <v>242</v>
      </c>
      <c r="G3" s="129">
        <v>3</v>
      </c>
      <c r="H3" s="129" t="s">
        <v>2009</v>
      </c>
    </row>
    <row r="4" spans="1:8" ht="15" customHeight="1">
      <c r="A4" s="213">
        <v>5</v>
      </c>
      <c r="B4" s="213"/>
      <c r="C4" s="213"/>
      <c r="D4" s="213"/>
      <c r="E4" s="213"/>
      <c r="F4" s="129" t="s">
        <v>241</v>
      </c>
      <c r="G4" s="129">
        <v>3</v>
      </c>
      <c r="H4" s="129" t="s">
        <v>2010</v>
      </c>
    </row>
    <row r="5" spans="1:8" ht="15" customHeight="1">
      <c r="A5" s="213"/>
      <c r="B5" s="213"/>
      <c r="C5" s="213"/>
      <c r="D5" s="213"/>
      <c r="E5" s="213"/>
      <c r="F5" s="129" t="s">
        <v>240</v>
      </c>
      <c r="G5" s="129">
        <v>3</v>
      </c>
      <c r="H5" s="129" t="s">
        <v>2011</v>
      </c>
    </row>
    <row r="6" spans="1:8" ht="15" customHeight="1">
      <c r="A6" s="213"/>
      <c r="B6" s="213"/>
      <c r="C6" s="213"/>
      <c r="D6" s="213"/>
      <c r="E6" s="213"/>
      <c r="F6" s="129" t="s">
        <v>239</v>
      </c>
      <c r="G6" s="129">
        <v>3</v>
      </c>
      <c r="H6" s="129" t="s">
        <v>2012</v>
      </c>
    </row>
    <row r="7" spans="1:8" ht="15" customHeight="1">
      <c r="A7" s="213"/>
      <c r="B7" s="213"/>
      <c r="C7" s="213"/>
      <c r="D7" s="213"/>
      <c r="E7" s="213"/>
      <c r="F7" s="129" t="s">
        <v>238</v>
      </c>
      <c r="G7" s="129">
        <v>3</v>
      </c>
      <c r="H7" s="129" t="s">
        <v>2013</v>
      </c>
    </row>
    <row r="8" spans="1:8" ht="15" customHeight="1">
      <c r="A8" s="213"/>
      <c r="B8" s="213"/>
      <c r="C8" s="213"/>
      <c r="D8" s="213"/>
      <c r="E8" s="213"/>
      <c r="F8" s="129" t="s">
        <v>236</v>
      </c>
      <c r="G8" s="129">
        <v>3</v>
      </c>
      <c r="H8" s="129" t="s">
        <v>2014</v>
      </c>
    </row>
    <row r="9" spans="1:8" ht="15" customHeight="1">
      <c r="A9" s="213"/>
      <c r="B9" s="213"/>
      <c r="C9" s="213"/>
      <c r="D9" s="213"/>
      <c r="E9" s="213"/>
      <c r="F9" s="129" t="s">
        <v>235</v>
      </c>
      <c r="G9" s="129">
        <v>2</v>
      </c>
      <c r="H9" s="129" t="s">
        <v>2015</v>
      </c>
    </row>
    <row r="10" spans="1:8" ht="15" customHeight="1">
      <c r="A10" s="213"/>
      <c r="B10" s="213"/>
      <c r="C10" s="213"/>
      <c r="D10" s="213"/>
      <c r="E10" s="213"/>
      <c r="F10" s="129" t="s">
        <v>233</v>
      </c>
      <c r="G10" s="129">
        <v>3</v>
      </c>
      <c r="H10" s="129" t="s">
        <v>2016</v>
      </c>
    </row>
    <row r="11" spans="1:8" ht="15" customHeight="1">
      <c r="A11" s="213"/>
      <c r="B11" s="213"/>
      <c r="C11" s="213"/>
      <c r="D11" s="213"/>
      <c r="E11" s="213"/>
      <c r="F11" s="129" t="s">
        <v>232</v>
      </c>
      <c r="G11" s="129">
        <v>3</v>
      </c>
      <c r="H11" s="129" t="s">
        <v>2017</v>
      </c>
    </row>
    <row r="12" spans="1:8" ht="15" customHeight="1">
      <c r="A12" s="213"/>
      <c r="B12" s="213"/>
      <c r="C12" s="216"/>
      <c r="D12" s="213"/>
      <c r="E12" s="213"/>
      <c r="F12" s="129" t="s">
        <v>230</v>
      </c>
      <c r="G12" s="129">
        <v>3</v>
      </c>
      <c r="H12" s="129" t="s">
        <v>2018</v>
      </c>
    </row>
    <row r="13" spans="1:8" ht="15" customHeight="1">
      <c r="A13" s="213"/>
      <c r="B13" s="213"/>
      <c r="C13" s="213"/>
      <c r="D13" s="213"/>
      <c r="E13" s="213"/>
      <c r="F13" s="129" t="s">
        <v>229</v>
      </c>
      <c r="G13" s="129">
        <v>3</v>
      </c>
      <c r="H13" s="129" t="s">
        <v>2019</v>
      </c>
    </row>
    <row r="14" spans="1:8" ht="15" customHeight="1">
      <c r="A14" s="213"/>
      <c r="B14" s="213"/>
      <c r="C14" s="213"/>
      <c r="D14" s="213"/>
      <c r="E14" s="213"/>
      <c r="F14" s="129" t="s">
        <v>2020</v>
      </c>
      <c r="G14" s="129">
        <v>3</v>
      </c>
      <c r="H14" s="129" t="s">
        <v>2021</v>
      </c>
    </row>
    <row r="15" spans="1:8" ht="15" customHeight="1">
      <c r="A15" s="213">
        <f>Codistsch</f>
        <v>0</v>
      </c>
      <c r="B15" s="213">
        <f>IF($A$15=0,"",VLOOKUP($A$15,DistrictRange,2,FALSE))</f>
      </c>
      <c r="C15" s="213">
        <f>IF($A$15=0,"",VLOOKUP($A$15,DistrictRange,3,FALSE))</f>
      </c>
      <c r="D15" s="213">
        <f>IF($A$15=0,"",VLOOKUP($A$15,DistrictRange,4,FALSE))</f>
      </c>
      <c r="E15" s="214">
        <f>IF($A$15=0,"",VLOOKUP($A$15,DistrictRange,5,FALSE))</f>
      </c>
      <c r="F15" s="129" t="s">
        <v>228</v>
      </c>
      <c r="G15" s="129">
        <v>3</v>
      </c>
      <c r="H15" s="129" t="s">
        <v>2022</v>
      </c>
    </row>
    <row r="16" spans="1:8" ht="15" customHeight="1">
      <c r="A16" s="213"/>
      <c r="B16" s="213"/>
      <c r="C16" s="213"/>
      <c r="D16" s="213"/>
      <c r="E16" s="213"/>
      <c r="F16" s="129" t="s">
        <v>227</v>
      </c>
      <c r="G16" s="129">
        <v>3</v>
      </c>
      <c r="H16" s="129" t="s">
        <v>2023</v>
      </c>
    </row>
    <row r="17" spans="1:8" ht="15" customHeight="1">
      <c r="A17" s="213"/>
      <c r="B17" s="213"/>
      <c r="C17" s="213"/>
      <c r="D17" s="213"/>
      <c r="E17" s="213"/>
      <c r="F17" s="129" t="s">
        <v>226</v>
      </c>
      <c r="G17" s="129">
        <v>3</v>
      </c>
      <c r="H17" s="129" t="s">
        <v>2024</v>
      </c>
    </row>
    <row r="18" spans="1:8" ht="15" customHeight="1">
      <c r="A18" s="213"/>
      <c r="B18" s="213"/>
      <c r="C18" s="213"/>
      <c r="D18" s="213"/>
      <c r="E18" s="213"/>
      <c r="F18" s="129" t="s">
        <v>225</v>
      </c>
      <c r="G18" s="129">
        <v>3</v>
      </c>
      <c r="H18" s="129" t="s">
        <v>2025</v>
      </c>
    </row>
    <row r="19" spans="1:8" ht="15" customHeight="1">
      <c r="A19" s="213"/>
      <c r="B19" s="213"/>
      <c r="C19" s="213"/>
      <c r="D19" s="213"/>
      <c r="E19" s="213"/>
      <c r="F19" s="129" t="s">
        <v>224</v>
      </c>
      <c r="G19" s="129">
        <v>3</v>
      </c>
      <c r="H19" s="129" t="s">
        <v>2026</v>
      </c>
    </row>
    <row r="20" spans="1:8" ht="15" customHeight="1">
      <c r="A20" s="213"/>
      <c r="B20" s="213"/>
      <c r="C20" s="213"/>
      <c r="D20" s="213"/>
      <c r="E20" s="213"/>
      <c r="F20" s="129" t="s">
        <v>223</v>
      </c>
      <c r="G20" s="129">
        <v>3</v>
      </c>
      <c r="H20" s="129" t="s">
        <v>2027</v>
      </c>
    </row>
    <row r="21" spans="1:8" ht="15" customHeight="1">
      <c r="A21" s="213"/>
      <c r="B21" s="213"/>
      <c r="C21" s="213"/>
      <c r="D21" s="213"/>
      <c r="E21" s="213"/>
      <c r="F21" s="129" t="s">
        <v>222</v>
      </c>
      <c r="G21" s="129">
        <v>3</v>
      </c>
      <c r="H21" s="129" t="s">
        <v>2028</v>
      </c>
    </row>
    <row r="22" spans="1:8" ht="15" customHeight="1">
      <c r="A22" s="213"/>
      <c r="B22" s="213"/>
      <c r="C22" s="213"/>
      <c r="D22" s="213"/>
      <c r="E22" s="213"/>
      <c r="F22" s="129" t="s">
        <v>221</v>
      </c>
      <c r="G22" s="129">
        <v>3</v>
      </c>
      <c r="H22" s="129" t="s">
        <v>2029</v>
      </c>
    </row>
    <row r="23" spans="1:8" ht="15" customHeight="1">
      <c r="A23" s="213"/>
      <c r="B23" s="213"/>
      <c r="C23" s="213"/>
      <c r="D23" s="213"/>
      <c r="E23" s="213"/>
      <c r="F23" s="129" t="s">
        <v>220</v>
      </c>
      <c r="G23" s="129">
        <v>3</v>
      </c>
      <c r="H23" s="129" t="s">
        <v>2030</v>
      </c>
    </row>
    <row r="24" spans="1:8" ht="15" customHeight="1">
      <c r="A24" s="213"/>
      <c r="B24" s="213"/>
      <c r="C24" s="213"/>
      <c r="D24" s="213"/>
      <c r="E24" s="213"/>
      <c r="F24" s="129" t="s">
        <v>219</v>
      </c>
      <c r="G24" s="129">
        <v>3</v>
      </c>
      <c r="H24" s="129" t="s">
        <v>2031</v>
      </c>
    </row>
    <row r="25" spans="1:8" ht="15" customHeight="1">
      <c r="A25" s="213"/>
      <c r="B25" s="213"/>
      <c r="C25" s="213"/>
      <c r="D25" s="213"/>
      <c r="E25" s="213"/>
      <c r="F25" s="129" t="s">
        <v>218</v>
      </c>
      <c r="G25" s="129">
        <v>3</v>
      </c>
      <c r="H25" s="129" t="s">
        <v>2032</v>
      </c>
    </row>
    <row r="26" spans="1:8" ht="15" customHeight="1">
      <c r="A26" s="213"/>
      <c r="B26" s="213"/>
      <c r="C26" s="213"/>
      <c r="D26" s="213"/>
      <c r="E26" s="213"/>
      <c r="F26" s="129" t="s">
        <v>217</v>
      </c>
      <c r="G26" s="129">
        <v>2</v>
      </c>
      <c r="H26" s="129" t="s">
        <v>2033</v>
      </c>
    </row>
    <row r="27" spans="1:8" ht="15" customHeight="1">
      <c r="A27" s="213"/>
      <c r="B27" s="213"/>
      <c r="C27" s="213"/>
      <c r="D27" s="213"/>
      <c r="E27" s="213"/>
      <c r="F27" s="129" t="s">
        <v>216</v>
      </c>
      <c r="G27" s="129">
        <v>3</v>
      </c>
      <c r="H27" s="129" t="s">
        <v>2034</v>
      </c>
    </row>
    <row r="28" spans="1:8" ht="15" customHeight="1">
      <c r="A28" s="213"/>
      <c r="B28" s="213"/>
      <c r="C28" s="213"/>
      <c r="D28" s="213"/>
      <c r="E28" s="213"/>
      <c r="F28" s="129" t="s">
        <v>215</v>
      </c>
      <c r="G28" s="129">
        <v>3</v>
      </c>
      <c r="H28" s="129" t="s">
        <v>2035</v>
      </c>
    </row>
    <row r="29" spans="1:8" ht="15" customHeight="1">
      <c r="A29" s="213"/>
      <c r="B29" s="213"/>
      <c r="C29" s="213"/>
      <c r="D29" s="213"/>
      <c r="E29" s="213"/>
      <c r="F29" s="129" t="s">
        <v>214</v>
      </c>
      <c r="G29" s="129">
        <v>3</v>
      </c>
      <c r="H29" s="129" t="s">
        <v>2036</v>
      </c>
    </row>
    <row r="30" spans="1:8" ht="15" customHeight="1">
      <c r="A30" s="213"/>
      <c r="B30" s="213"/>
      <c r="C30" s="213"/>
      <c r="D30" s="213"/>
      <c r="E30" s="213"/>
      <c r="F30" s="129" t="s">
        <v>213</v>
      </c>
      <c r="G30" s="129">
        <v>3</v>
      </c>
      <c r="H30" s="129" t="s">
        <v>2037</v>
      </c>
    </row>
    <row r="31" spans="1:8" ht="15" customHeight="1">
      <c r="A31" s="213"/>
      <c r="B31" s="213"/>
      <c r="C31" s="213"/>
      <c r="D31" s="213"/>
      <c r="E31" s="213"/>
      <c r="F31" s="129" t="s">
        <v>212</v>
      </c>
      <c r="G31" s="129">
        <v>3</v>
      </c>
      <c r="H31" s="129" t="s">
        <v>2038</v>
      </c>
    </row>
    <row r="32" spans="1:8" ht="15" customHeight="1">
      <c r="A32" s="213"/>
      <c r="B32" s="213"/>
      <c r="C32" s="213"/>
      <c r="D32" s="213"/>
      <c r="E32" s="213"/>
      <c r="F32" s="129" t="s">
        <v>211</v>
      </c>
      <c r="G32" s="129">
        <v>3</v>
      </c>
      <c r="H32" s="129" t="s">
        <v>2039</v>
      </c>
    </row>
    <row r="33" spans="1:8" ht="15" customHeight="1">
      <c r="A33" s="213"/>
      <c r="B33" s="213"/>
      <c r="C33" s="213"/>
      <c r="D33" s="213"/>
      <c r="E33" s="213"/>
      <c r="F33" s="129" t="s">
        <v>210</v>
      </c>
      <c r="G33" s="129">
        <v>3</v>
      </c>
      <c r="H33" s="129" t="s">
        <v>2040</v>
      </c>
    </row>
    <row r="34" spans="1:8" ht="15" customHeight="1">
      <c r="A34" s="213"/>
      <c r="B34" s="213"/>
      <c r="C34" s="213"/>
      <c r="D34" s="213"/>
      <c r="E34" s="213"/>
      <c r="F34" s="129" t="s">
        <v>209</v>
      </c>
      <c r="G34" s="129">
        <v>3</v>
      </c>
      <c r="H34" s="129" t="s">
        <v>2041</v>
      </c>
    </row>
    <row r="35" spans="1:8" ht="15" customHeight="1">
      <c r="A35" s="213"/>
      <c r="B35" s="213"/>
      <c r="C35" s="213"/>
      <c r="D35" s="213"/>
      <c r="E35" s="213"/>
      <c r="F35" s="129" t="s">
        <v>208</v>
      </c>
      <c r="G35" s="129">
        <v>3</v>
      </c>
      <c r="H35" s="129" t="s">
        <v>2042</v>
      </c>
    </row>
    <row r="36" spans="1:8" ht="15" customHeight="1">
      <c r="A36" s="213"/>
      <c r="B36" s="213"/>
      <c r="C36" s="213"/>
      <c r="D36" s="213"/>
      <c r="E36" s="213"/>
      <c r="F36" s="129" t="s">
        <v>207</v>
      </c>
      <c r="G36" s="129">
        <v>3</v>
      </c>
      <c r="H36" s="129" t="s">
        <v>586</v>
      </c>
    </row>
    <row r="37" spans="1:8" ht="15" customHeight="1">
      <c r="A37" s="213"/>
      <c r="B37" s="213"/>
      <c r="C37" s="213"/>
      <c r="D37" s="213"/>
      <c r="E37" s="213"/>
      <c r="F37" s="129" t="s">
        <v>206</v>
      </c>
      <c r="G37" s="129">
        <v>3</v>
      </c>
      <c r="H37" s="129" t="s">
        <v>2043</v>
      </c>
    </row>
    <row r="38" spans="1:8" ht="15" customHeight="1">
      <c r="A38" s="213"/>
      <c r="B38" s="213"/>
      <c r="C38" s="213"/>
      <c r="D38" s="213"/>
      <c r="E38" s="213"/>
      <c r="F38" s="129" t="s">
        <v>205</v>
      </c>
      <c r="G38" s="129">
        <v>3</v>
      </c>
      <c r="H38" s="129" t="s">
        <v>2044</v>
      </c>
    </row>
    <row r="39" spans="1:8" ht="15" customHeight="1">
      <c r="A39" s="213"/>
      <c r="B39" s="213"/>
      <c r="C39" s="213"/>
      <c r="D39" s="213"/>
      <c r="E39" s="213"/>
      <c r="F39" s="129" t="s">
        <v>204</v>
      </c>
      <c r="G39" s="129">
        <v>3</v>
      </c>
      <c r="H39" s="129" t="s">
        <v>2045</v>
      </c>
    </row>
    <row r="40" spans="1:8" ht="15" customHeight="1">
      <c r="A40" s="213"/>
      <c r="B40" s="213"/>
      <c r="C40" s="213"/>
      <c r="D40" s="213"/>
      <c r="E40" s="213"/>
      <c r="F40" s="129" t="s">
        <v>203</v>
      </c>
      <c r="G40" s="129">
        <v>3</v>
      </c>
      <c r="H40" s="129" t="s">
        <v>2046</v>
      </c>
    </row>
    <row r="41" spans="1:8" ht="15" customHeight="1">
      <c r="A41" s="213"/>
      <c r="B41" s="213"/>
      <c r="C41" s="213"/>
      <c r="D41" s="213"/>
      <c r="E41" s="213"/>
      <c r="F41" s="129" t="s">
        <v>202</v>
      </c>
      <c r="G41" s="129">
        <v>3</v>
      </c>
      <c r="H41" s="129" t="s">
        <v>2047</v>
      </c>
    </row>
    <row r="42" spans="1:8" ht="15" customHeight="1">
      <c r="A42" s="213"/>
      <c r="B42" s="213"/>
      <c r="C42" s="213"/>
      <c r="D42" s="213"/>
      <c r="E42" s="213"/>
      <c r="F42" s="129" t="s">
        <v>201</v>
      </c>
      <c r="G42" s="129">
        <v>3</v>
      </c>
      <c r="H42" s="129" t="s">
        <v>2048</v>
      </c>
    </row>
    <row r="43" spans="1:8" ht="15" customHeight="1">
      <c r="A43" s="213"/>
      <c r="B43" s="213"/>
      <c r="C43" s="213"/>
      <c r="D43" s="213"/>
      <c r="E43" s="213"/>
      <c r="F43" s="129" t="s">
        <v>200</v>
      </c>
      <c r="G43" s="129">
        <v>3</v>
      </c>
      <c r="H43" s="129" t="s">
        <v>2049</v>
      </c>
    </row>
    <row r="44" spans="1:8" ht="15" customHeight="1">
      <c r="A44" s="213"/>
      <c r="B44" s="213"/>
      <c r="C44" s="213"/>
      <c r="D44" s="213"/>
      <c r="E44" s="213"/>
      <c r="F44" s="129" t="s">
        <v>199</v>
      </c>
      <c r="G44" s="129">
        <v>2</v>
      </c>
      <c r="H44" s="129" t="s">
        <v>2050</v>
      </c>
    </row>
    <row r="45" spans="1:8" ht="15" customHeight="1">
      <c r="A45" s="213"/>
      <c r="B45" s="213"/>
      <c r="C45" s="213"/>
      <c r="D45" s="213"/>
      <c r="E45" s="213"/>
      <c r="F45" s="129" t="s">
        <v>198</v>
      </c>
      <c r="G45" s="129">
        <v>3</v>
      </c>
      <c r="H45" s="129" t="s">
        <v>2051</v>
      </c>
    </row>
    <row r="46" spans="1:8" ht="15" customHeight="1">
      <c r="A46" s="213"/>
      <c r="B46" s="213"/>
      <c r="C46" s="213"/>
      <c r="D46" s="213"/>
      <c r="E46" s="213"/>
      <c r="F46" s="129" t="s">
        <v>197</v>
      </c>
      <c r="G46" s="129">
        <v>3</v>
      </c>
      <c r="H46" s="129" t="s">
        <v>2052</v>
      </c>
    </row>
    <row r="47" spans="1:8" ht="15" customHeight="1">
      <c r="A47" s="213"/>
      <c r="B47" s="213"/>
      <c r="C47" s="213"/>
      <c r="D47" s="213"/>
      <c r="E47" s="213"/>
      <c r="F47" s="129" t="s">
        <v>196</v>
      </c>
      <c r="G47" s="129">
        <v>3</v>
      </c>
      <c r="H47" s="129" t="s">
        <v>2053</v>
      </c>
    </row>
    <row r="48" spans="1:8" ht="15" customHeight="1">
      <c r="A48" s="213"/>
      <c r="B48" s="213"/>
      <c r="C48" s="213"/>
      <c r="D48" s="213"/>
      <c r="E48" s="213"/>
      <c r="F48" s="129" t="s">
        <v>195</v>
      </c>
      <c r="G48" s="129">
        <v>3</v>
      </c>
      <c r="H48" s="129" t="s">
        <v>2054</v>
      </c>
    </row>
    <row r="49" spans="1:8" ht="15" customHeight="1">
      <c r="A49" s="213"/>
      <c r="B49" s="213"/>
      <c r="C49" s="213"/>
      <c r="D49" s="213"/>
      <c r="E49" s="213"/>
      <c r="F49" s="129" t="s">
        <v>194</v>
      </c>
      <c r="G49" s="129">
        <v>3</v>
      </c>
      <c r="H49" s="129" t="s">
        <v>2055</v>
      </c>
    </row>
    <row r="50" spans="1:8" ht="15" customHeight="1">
      <c r="A50" s="213"/>
      <c r="B50" s="213"/>
      <c r="C50" s="213"/>
      <c r="D50" s="213"/>
      <c r="E50" s="213"/>
      <c r="F50" s="129" t="s">
        <v>193</v>
      </c>
      <c r="G50" s="129">
        <v>3</v>
      </c>
      <c r="H50" s="129" t="s">
        <v>2056</v>
      </c>
    </row>
    <row r="51" spans="1:8" ht="15" customHeight="1">
      <c r="A51" s="213"/>
      <c r="B51" s="213"/>
      <c r="C51" s="213"/>
      <c r="D51" s="213"/>
      <c r="E51" s="213"/>
      <c r="F51" s="129" t="s">
        <v>192</v>
      </c>
      <c r="G51" s="129">
        <v>3</v>
      </c>
      <c r="H51" s="129" t="s">
        <v>2057</v>
      </c>
    </row>
    <row r="52" spans="1:8" ht="15" customHeight="1">
      <c r="A52" s="213"/>
      <c r="B52" s="213"/>
      <c r="C52" s="213"/>
      <c r="D52" s="213"/>
      <c r="E52" s="213"/>
      <c r="F52" s="129" t="s">
        <v>1833</v>
      </c>
      <c r="G52" s="129">
        <v>3</v>
      </c>
      <c r="H52" s="129" t="s">
        <v>1907</v>
      </c>
    </row>
    <row r="53" spans="1:8" ht="15" customHeight="1">
      <c r="A53" s="213"/>
      <c r="B53" s="213"/>
      <c r="C53" s="213"/>
      <c r="D53" s="213"/>
      <c r="E53" s="213"/>
      <c r="F53" s="129" t="s">
        <v>191</v>
      </c>
      <c r="G53" s="129">
        <v>3</v>
      </c>
      <c r="H53" s="129" t="s">
        <v>2058</v>
      </c>
    </row>
    <row r="54" spans="1:12" s="219" customFormat="1" ht="15" customHeight="1">
      <c r="A54" s="217"/>
      <c r="B54" s="217"/>
      <c r="C54" s="217"/>
      <c r="D54" s="217"/>
      <c r="E54" s="218"/>
      <c r="F54" s="60" t="s">
        <v>190</v>
      </c>
      <c r="G54" s="60">
        <v>3</v>
      </c>
      <c r="H54" s="60" t="s">
        <v>2059</v>
      </c>
      <c r="J54" s="274"/>
      <c r="K54" s="274"/>
      <c r="L54" s="274"/>
    </row>
    <row r="55" spans="1:8" ht="15" customHeight="1">
      <c r="A55" s="213"/>
      <c r="B55" s="213"/>
      <c r="C55" s="213"/>
      <c r="D55" s="213"/>
      <c r="E55" s="213"/>
      <c r="F55" s="129" t="s">
        <v>189</v>
      </c>
      <c r="G55" s="129">
        <v>3</v>
      </c>
      <c r="H55" s="129" t="s">
        <v>2060</v>
      </c>
    </row>
    <row r="56" spans="1:8" ht="15" customHeight="1">
      <c r="A56" s="213"/>
      <c r="B56" s="213"/>
      <c r="C56" s="213"/>
      <c r="D56" s="213"/>
      <c r="E56" s="213"/>
      <c r="F56" s="129" t="s">
        <v>188</v>
      </c>
      <c r="G56" s="129">
        <v>3</v>
      </c>
      <c r="H56" s="129" t="s">
        <v>2061</v>
      </c>
    </row>
    <row r="57" spans="1:8" ht="15" customHeight="1">
      <c r="A57" s="213"/>
      <c r="B57" s="213"/>
      <c r="C57" s="213"/>
      <c r="D57" s="213"/>
      <c r="E57" s="213"/>
      <c r="F57" s="129" t="s">
        <v>187</v>
      </c>
      <c r="G57" s="129">
        <v>3</v>
      </c>
      <c r="H57" s="129" t="s">
        <v>2062</v>
      </c>
    </row>
    <row r="58" spans="1:8" ht="15" customHeight="1">
      <c r="A58" s="213"/>
      <c r="B58" s="213"/>
      <c r="C58" s="213"/>
      <c r="D58" s="213"/>
      <c r="E58" s="213"/>
      <c r="F58" s="129" t="s">
        <v>186</v>
      </c>
      <c r="G58" s="129">
        <v>3</v>
      </c>
      <c r="H58" s="129" t="s">
        <v>2063</v>
      </c>
    </row>
    <row r="59" spans="1:8" ht="15" customHeight="1">
      <c r="A59" s="213"/>
      <c r="B59" s="213"/>
      <c r="C59" s="213"/>
      <c r="D59" s="213"/>
      <c r="E59" s="213"/>
      <c r="F59" s="129" t="s">
        <v>185</v>
      </c>
      <c r="G59" s="129">
        <v>3</v>
      </c>
      <c r="H59" s="129" t="s">
        <v>2064</v>
      </c>
    </row>
    <row r="60" spans="1:8" ht="15" customHeight="1">
      <c r="A60" s="213"/>
      <c r="B60" s="213"/>
      <c r="C60" s="213"/>
      <c r="D60" s="213"/>
      <c r="E60" s="213"/>
      <c r="F60" s="129" t="s">
        <v>184</v>
      </c>
      <c r="G60" s="129">
        <v>3</v>
      </c>
      <c r="H60" s="129" t="s">
        <v>2065</v>
      </c>
    </row>
    <row r="61" spans="1:8" ht="15" customHeight="1">
      <c r="A61" s="213"/>
      <c r="B61" s="213"/>
      <c r="C61" s="213"/>
      <c r="D61" s="213"/>
      <c r="E61" s="213"/>
      <c r="F61" s="129" t="s">
        <v>183</v>
      </c>
      <c r="G61" s="129">
        <v>3</v>
      </c>
      <c r="H61" s="129" t="s">
        <v>2066</v>
      </c>
    </row>
    <row r="62" spans="1:8" ht="15" customHeight="1">
      <c r="A62" s="213"/>
      <c r="B62" s="213"/>
      <c r="C62" s="213"/>
      <c r="D62" s="213"/>
      <c r="E62" s="213"/>
      <c r="F62" s="129" t="s">
        <v>182</v>
      </c>
      <c r="G62" s="129">
        <v>3</v>
      </c>
      <c r="H62" s="129" t="s">
        <v>2067</v>
      </c>
    </row>
    <row r="63" spans="1:8" ht="15" customHeight="1">
      <c r="A63" s="213"/>
      <c r="B63" s="213"/>
      <c r="C63" s="213"/>
      <c r="D63" s="213"/>
      <c r="E63" s="213"/>
      <c r="F63" s="129" t="s">
        <v>181</v>
      </c>
      <c r="G63" s="129">
        <v>3</v>
      </c>
      <c r="H63" s="129" t="s">
        <v>2068</v>
      </c>
    </row>
    <row r="64" spans="1:8" ht="15" customHeight="1">
      <c r="A64" s="213"/>
      <c r="B64" s="213"/>
      <c r="C64" s="213"/>
      <c r="D64" s="213"/>
      <c r="E64" s="213"/>
      <c r="F64" s="129" t="s">
        <v>180</v>
      </c>
      <c r="G64" s="129">
        <v>3</v>
      </c>
      <c r="H64" s="129" t="s">
        <v>2069</v>
      </c>
    </row>
    <row r="65" spans="1:8" ht="15" customHeight="1">
      <c r="A65" s="213"/>
      <c r="B65" s="213"/>
      <c r="C65" s="213"/>
      <c r="D65" s="213"/>
      <c r="E65" s="213"/>
      <c r="F65" s="129" t="s">
        <v>179</v>
      </c>
      <c r="G65" s="129">
        <v>3</v>
      </c>
      <c r="H65" s="129" t="s">
        <v>2070</v>
      </c>
    </row>
    <row r="66" spans="1:8" ht="15" customHeight="1">
      <c r="A66" s="213"/>
      <c r="B66" s="213"/>
      <c r="C66" s="213"/>
      <c r="D66" s="213"/>
      <c r="E66" s="213"/>
      <c r="F66" s="129" t="s">
        <v>178</v>
      </c>
      <c r="G66" s="129">
        <v>3</v>
      </c>
      <c r="H66" s="129" t="s">
        <v>2071</v>
      </c>
    </row>
    <row r="67" spans="1:8" ht="15" customHeight="1">
      <c r="A67" s="213"/>
      <c r="B67" s="213"/>
      <c r="C67" s="213"/>
      <c r="D67" s="213"/>
      <c r="E67" s="213"/>
      <c r="F67" s="129" t="s">
        <v>177</v>
      </c>
      <c r="G67" s="129">
        <v>3</v>
      </c>
      <c r="H67" s="129" t="s">
        <v>2072</v>
      </c>
    </row>
    <row r="68" spans="1:8" ht="15" customHeight="1">
      <c r="A68" s="213"/>
      <c r="B68" s="213"/>
      <c r="C68" s="213"/>
      <c r="D68" s="213"/>
      <c r="E68" s="213"/>
      <c r="F68" s="129" t="s">
        <v>176</v>
      </c>
      <c r="G68" s="129">
        <v>3</v>
      </c>
      <c r="H68" s="129" t="s">
        <v>2073</v>
      </c>
    </row>
    <row r="69" spans="1:8" ht="15" customHeight="1">
      <c r="A69" s="213"/>
      <c r="B69" s="213"/>
      <c r="C69" s="213"/>
      <c r="D69" s="213"/>
      <c r="E69" s="213"/>
      <c r="F69" s="129" t="s">
        <v>175</v>
      </c>
      <c r="G69" s="129">
        <v>3</v>
      </c>
      <c r="H69" s="129" t="s">
        <v>2074</v>
      </c>
    </row>
    <row r="70" spans="1:8" ht="15" customHeight="1">
      <c r="A70" s="213"/>
      <c r="B70" s="213"/>
      <c r="C70" s="213"/>
      <c r="D70" s="213"/>
      <c r="E70" s="213"/>
      <c r="F70" s="129" t="s">
        <v>174</v>
      </c>
      <c r="G70" s="129">
        <v>3</v>
      </c>
      <c r="H70" s="129" t="s">
        <v>2075</v>
      </c>
    </row>
    <row r="71" spans="1:8" ht="15" customHeight="1">
      <c r="A71" s="213"/>
      <c r="B71" s="213"/>
      <c r="C71" s="213"/>
      <c r="D71" s="213"/>
      <c r="E71" s="213"/>
      <c r="F71" s="129" t="s">
        <v>173</v>
      </c>
      <c r="G71" s="129">
        <v>3</v>
      </c>
      <c r="H71" s="129" t="s">
        <v>2076</v>
      </c>
    </row>
    <row r="72" spans="1:8" ht="15" customHeight="1">
      <c r="A72" s="213"/>
      <c r="B72" s="213"/>
      <c r="C72" s="213"/>
      <c r="D72" s="213"/>
      <c r="E72" s="213"/>
      <c r="F72" s="129" t="s">
        <v>172</v>
      </c>
      <c r="G72" s="129">
        <v>3</v>
      </c>
      <c r="H72" s="129" t="s">
        <v>2077</v>
      </c>
    </row>
    <row r="73" spans="1:8" ht="15" customHeight="1">
      <c r="A73" s="213"/>
      <c r="B73" s="213"/>
      <c r="C73" s="213"/>
      <c r="D73" s="213"/>
      <c r="E73" s="213"/>
      <c r="F73" s="129" t="s">
        <v>171</v>
      </c>
      <c r="G73" s="129">
        <v>3</v>
      </c>
      <c r="H73" s="129" t="s">
        <v>2078</v>
      </c>
    </row>
    <row r="74" spans="1:8" ht="15" customHeight="1">
      <c r="A74" s="213"/>
      <c r="B74" s="213"/>
      <c r="C74" s="213"/>
      <c r="D74" s="213"/>
      <c r="E74" s="213"/>
      <c r="F74" s="129" t="s">
        <v>170</v>
      </c>
      <c r="G74" s="129">
        <v>3</v>
      </c>
      <c r="H74" s="129" t="s">
        <v>2079</v>
      </c>
    </row>
    <row r="75" spans="1:8" ht="15" customHeight="1">
      <c r="A75" s="213"/>
      <c r="B75" s="213"/>
      <c r="C75" s="213"/>
      <c r="D75" s="213"/>
      <c r="E75" s="213"/>
      <c r="F75" s="129" t="s">
        <v>169</v>
      </c>
      <c r="G75" s="129">
        <v>3</v>
      </c>
      <c r="H75" s="129" t="s">
        <v>2080</v>
      </c>
    </row>
    <row r="76" spans="1:8" ht="15" customHeight="1">
      <c r="A76" s="213"/>
      <c r="B76" s="213"/>
      <c r="C76" s="213"/>
      <c r="D76" s="213"/>
      <c r="E76" s="213"/>
      <c r="F76" s="129" t="s">
        <v>168</v>
      </c>
      <c r="G76" s="129">
        <v>3</v>
      </c>
      <c r="H76" s="129" t="s">
        <v>585</v>
      </c>
    </row>
    <row r="77" spans="1:8" ht="15" customHeight="1">
      <c r="A77" s="213"/>
      <c r="B77" s="213"/>
      <c r="C77" s="213"/>
      <c r="D77" s="213"/>
      <c r="E77" s="213"/>
      <c r="F77" s="129" t="s">
        <v>167</v>
      </c>
      <c r="G77" s="129">
        <v>3</v>
      </c>
      <c r="H77" s="129" t="s">
        <v>2081</v>
      </c>
    </row>
    <row r="78" spans="1:8" ht="15" customHeight="1">
      <c r="A78" s="213"/>
      <c r="B78" s="213"/>
      <c r="C78" s="213"/>
      <c r="D78" s="213"/>
      <c r="E78" s="213"/>
      <c r="F78" s="129" t="s">
        <v>166</v>
      </c>
      <c r="G78" s="129">
        <v>3</v>
      </c>
      <c r="H78" s="129" t="s">
        <v>584</v>
      </c>
    </row>
    <row r="79" spans="1:8" ht="15" customHeight="1">
      <c r="A79" s="213"/>
      <c r="B79" s="213"/>
      <c r="C79" s="213"/>
      <c r="D79" s="213"/>
      <c r="E79" s="213"/>
      <c r="F79" s="129" t="s">
        <v>165</v>
      </c>
      <c r="G79" s="129">
        <v>3</v>
      </c>
      <c r="H79" s="129" t="s">
        <v>2082</v>
      </c>
    </row>
    <row r="80" spans="1:8" ht="15" customHeight="1">
      <c r="A80" s="213"/>
      <c r="B80" s="213"/>
      <c r="C80" s="213"/>
      <c r="D80" s="213"/>
      <c r="E80" s="213"/>
      <c r="F80" s="129" t="s">
        <v>164</v>
      </c>
      <c r="G80" s="129">
        <v>3</v>
      </c>
      <c r="H80" s="129" t="s">
        <v>583</v>
      </c>
    </row>
    <row r="81" spans="1:8" ht="15" customHeight="1">
      <c r="A81" s="213"/>
      <c r="B81" s="213"/>
      <c r="C81" s="213"/>
      <c r="D81" s="213"/>
      <c r="E81" s="213"/>
      <c r="F81" s="129" t="s">
        <v>163</v>
      </c>
      <c r="G81" s="129">
        <v>5</v>
      </c>
      <c r="H81" s="129" t="s">
        <v>2083</v>
      </c>
    </row>
    <row r="82" spans="1:8" ht="15" customHeight="1">
      <c r="A82" s="213"/>
      <c r="B82" s="213"/>
      <c r="C82" s="213"/>
      <c r="D82" s="213"/>
      <c r="E82" s="213"/>
      <c r="F82" s="129" t="s">
        <v>162</v>
      </c>
      <c r="G82" s="129">
        <v>3</v>
      </c>
      <c r="H82" s="129" t="s">
        <v>2084</v>
      </c>
    </row>
    <row r="83" spans="1:8" ht="15" customHeight="1">
      <c r="A83" s="213"/>
      <c r="B83" s="213"/>
      <c r="C83" s="213"/>
      <c r="D83" s="213"/>
      <c r="E83" s="213"/>
      <c r="F83" s="129" t="s">
        <v>161</v>
      </c>
      <c r="G83" s="129">
        <v>3</v>
      </c>
      <c r="H83" s="129" t="s">
        <v>582</v>
      </c>
    </row>
    <row r="84" spans="1:8" ht="15" customHeight="1">
      <c r="A84" s="213"/>
      <c r="B84" s="213"/>
      <c r="C84" s="213"/>
      <c r="D84" s="213"/>
      <c r="E84" s="213"/>
      <c r="F84" s="129" t="s">
        <v>160</v>
      </c>
      <c r="G84" s="129">
        <v>3</v>
      </c>
      <c r="H84" s="129" t="s">
        <v>2085</v>
      </c>
    </row>
    <row r="85" spans="1:8" ht="15" customHeight="1">
      <c r="A85" s="213"/>
      <c r="B85" s="213"/>
      <c r="C85" s="213"/>
      <c r="D85" s="213"/>
      <c r="E85" s="213"/>
      <c r="F85" s="129" t="s">
        <v>159</v>
      </c>
      <c r="G85" s="129">
        <v>3</v>
      </c>
      <c r="H85" s="129" t="s">
        <v>2086</v>
      </c>
    </row>
    <row r="86" spans="1:8" ht="15" customHeight="1">
      <c r="A86" s="213"/>
      <c r="B86" s="213"/>
      <c r="C86" s="213"/>
      <c r="D86" s="213"/>
      <c r="E86" s="213"/>
      <c r="F86" s="129" t="s">
        <v>158</v>
      </c>
      <c r="G86" s="129">
        <v>3</v>
      </c>
      <c r="H86" s="129" t="s">
        <v>2087</v>
      </c>
    </row>
    <row r="87" spans="1:8" ht="15" customHeight="1">
      <c r="A87" s="213"/>
      <c r="B87" s="213"/>
      <c r="C87" s="213"/>
      <c r="D87" s="213"/>
      <c r="E87" s="213"/>
      <c r="F87" s="129" t="s">
        <v>157</v>
      </c>
      <c r="G87" s="129">
        <v>3</v>
      </c>
      <c r="H87" s="129" t="s">
        <v>2088</v>
      </c>
    </row>
    <row r="88" spans="1:8" ht="15" customHeight="1">
      <c r="A88" s="213"/>
      <c r="B88" s="213"/>
      <c r="C88" s="213"/>
      <c r="D88" s="213"/>
      <c r="E88" s="213"/>
      <c r="F88" s="129" t="s">
        <v>156</v>
      </c>
      <c r="G88" s="129">
        <v>3</v>
      </c>
      <c r="H88" s="129" t="s">
        <v>2089</v>
      </c>
    </row>
    <row r="89" spans="1:8" ht="15" customHeight="1">
      <c r="A89" s="213"/>
      <c r="B89" s="213"/>
      <c r="C89" s="213"/>
      <c r="D89" s="213"/>
      <c r="E89" s="213"/>
      <c r="F89" s="129" t="s">
        <v>155</v>
      </c>
      <c r="G89" s="129">
        <v>3</v>
      </c>
      <c r="H89" s="129" t="s">
        <v>581</v>
      </c>
    </row>
    <row r="90" spans="1:8" ht="15" customHeight="1">
      <c r="A90" s="213"/>
      <c r="B90" s="213"/>
      <c r="C90" s="213"/>
      <c r="D90" s="213"/>
      <c r="E90" s="213"/>
      <c r="F90" s="129" t="s">
        <v>154</v>
      </c>
      <c r="G90" s="129">
        <v>3</v>
      </c>
      <c r="H90" s="129" t="s">
        <v>2090</v>
      </c>
    </row>
    <row r="91" spans="1:8" ht="15" customHeight="1">
      <c r="A91" s="213"/>
      <c r="B91" s="213"/>
      <c r="C91" s="213"/>
      <c r="D91" s="213"/>
      <c r="E91" s="213"/>
      <c r="F91" s="129" t="s">
        <v>153</v>
      </c>
      <c r="G91" s="129">
        <v>3</v>
      </c>
      <c r="H91" s="129" t="s">
        <v>2091</v>
      </c>
    </row>
    <row r="92" spans="1:8" ht="15" customHeight="1">
      <c r="A92" s="213"/>
      <c r="B92" s="213"/>
      <c r="C92" s="213"/>
      <c r="D92" s="213"/>
      <c r="E92" s="213"/>
      <c r="F92" s="129" t="s">
        <v>152</v>
      </c>
      <c r="G92" s="129">
        <v>3</v>
      </c>
      <c r="H92" s="129" t="s">
        <v>2092</v>
      </c>
    </row>
    <row r="93" spans="1:8" ht="15" customHeight="1">
      <c r="A93" s="213"/>
      <c r="B93" s="213"/>
      <c r="C93" s="213"/>
      <c r="D93" s="213"/>
      <c r="E93" s="213"/>
      <c r="F93" s="129" t="s">
        <v>151</v>
      </c>
      <c r="G93" s="129">
        <v>3</v>
      </c>
      <c r="H93" s="129" t="s">
        <v>2093</v>
      </c>
    </row>
    <row r="94" spans="1:8" ht="15" customHeight="1">
      <c r="A94" s="213"/>
      <c r="B94" s="213"/>
      <c r="C94" s="213"/>
      <c r="D94" s="213"/>
      <c r="E94" s="213"/>
      <c r="F94" s="129" t="s">
        <v>150</v>
      </c>
      <c r="G94" s="129">
        <v>3</v>
      </c>
      <c r="H94" s="129" t="s">
        <v>2094</v>
      </c>
    </row>
    <row r="95" spans="1:8" ht="15" customHeight="1">
      <c r="A95" s="213"/>
      <c r="B95" s="213"/>
      <c r="C95" s="213"/>
      <c r="D95" s="213"/>
      <c r="E95" s="213"/>
      <c r="F95" s="129" t="s">
        <v>149</v>
      </c>
      <c r="G95" s="129">
        <v>3</v>
      </c>
      <c r="H95" s="129" t="s">
        <v>580</v>
      </c>
    </row>
    <row r="96" spans="1:8" ht="15" customHeight="1">
      <c r="A96" s="213"/>
      <c r="B96" s="213"/>
      <c r="C96" s="213"/>
      <c r="D96" s="213"/>
      <c r="E96" s="213"/>
      <c r="F96" s="129" t="s">
        <v>148</v>
      </c>
      <c r="G96" s="129">
        <v>3</v>
      </c>
      <c r="H96" s="129" t="s">
        <v>2095</v>
      </c>
    </row>
    <row r="97" spans="1:8" ht="15" customHeight="1">
      <c r="A97" s="213"/>
      <c r="B97" s="213"/>
      <c r="C97" s="213"/>
      <c r="D97" s="213"/>
      <c r="E97" s="213"/>
      <c r="F97" s="129" t="s">
        <v>147</v>
      </c>
      <c r="G97" s="129">
        <v>3</v>
      </c>
      <c r="H97" s="129" t="s">
        <v>2096</v>
      </c>
    </row>
    <row r="98" spans="1:8" ht="15" customHeight="1">
      <c r="A98" s="213"/>
      <c r="B98" s="213"/>
      <c r="C98" s="213"/>
      <c r="D98" s="213"/>
      <c r="E98" s="213"/>
      <c r="F98" s="129" t="s">
        <v>146</v>
      </c>
      <c r="G98" s="129">
        <v>3</v>
      </c>
      <c r="H98" s="129" t="s">
        <v>2097</v>
      </c>
    </row>
    <row r="99" spans="1:8" ht="15" customHeight="1">
      <c r="A99" s="213"/>
      <c r="B99" s="213"/>
      <c r="C99" s="213"/>
      <c r="D99" s="213"/>
      <c r="E99" s="213"/>
      <c r="F99" s="129" t="s">
        <v>145</v>
      </c>
      <c r="G99" s="129">
        <v>3</v>
      </c>
      <c r="H99" s="129" t="s">
        <v>2098</v>
      </c>
    </row>
    <row r="100" spans="1:8" ht="15" customHeight="1">
      <c r="A100" s="213"/>
      <c r="B100" s="213"/>
      <c r="C100" s="213"/>
      <c r="D100" s="213"/>
      <c r="E100" s="213"/>
      <c r="F100" s="129" t="s">
        <v>144</v>
      </c>
      <c r="G100" s="129">
        <v>3</v>
      </c>
      <c r="H100" s="129" t="s">
        <v>2099</v>
      </c>
    </row>
    <row r="101" spans="1:8" ht="15" customHeight="1">
      <c r="A101" s="213"/>
      <c r="B101" s="213"/>
      <c r="C101" s="213"/>
      <c r="D101" s="213"/>
      <c r="E101" s="213"/>
      <c r="F101" s="129" t="s">
        <v>143</v>
      </c>
      <c r="G101" s="129">
        <v>3</v>
      </c>
      <c r="H101" s="129" t="s">
        <v>2100</v>
      </c>
    </row>
    <row r="102" spans="1:8" ht="15" customHeight="1">
      <c r="A102" s="213"/>
      <c r="B102" s="213"/>
      <c r="C102" s="213"/>
      <c r="D102" s="213"/>
      <c r="E102" s="213"/>
      <c r="F102" s="129" t="s">
        <v>142</v>
      </c>
      <c r="G102" s="129">
        <v>3</v>
      </c>
      <c r="H102" s="129" t="s">
        <v>2101</v>
      </c>
    </row>
    <row r="103" spans="1:8" ht="15" customHeight="1">
      <c r="A103" s="213"/>
      <c r="B103" s="213"/>
      <c r="C103" s="213"/>
      <c r="D103" s="213"/>
      <c r="E103" s="213"/>
      <c r="F103" s="129" t="s">
        <v>141</v>
      </c>
      <c r="G103" s="129">
        <v>3</v>
      </c>
      <c r="H103" s="129" t="s">
        <v>2102</v>
      </c>
    </row>
    <row r="104" spans="1:8" ht="15" customHeight="1">
      <c r="A104" s="213"/>
      <c r="B104" s="213"/>
      <c r="C104" s="213"/>
      <c r="D104" s="213"/>
      <c r="E104" s="213"/>
      <c r="F104" s="129" t="s">
        <v>140</v>
      </c>
      <c r="G104" s="129">
        <v>3</v>
      </c>
      <c r="H104" s="129" t="s">
        <v>2103</v>
      </c>
    </row>
    <row r="105" spans="1:8" ht="15" customHeight="1">
      <c r="A105" s="213"/>
      <c r="B105" s="213"/>
      <c r="C105" s="213"/>
      <c r="D105" s="213"/>
      <c r="E105" s="213"/>
      <c r="F105" s="129" t="s">
        <v>139</v>
      </c>
      <c r="G105" s="129">
        <v>3</v>
      </c>
      <c r="H105" s="129" t="s">
        <v>2104</v>
      </c>
    </row>
    <row r="106" spans="1:8" ht="15" customHeight="1">
      <c r="A106" s="213"/>
      <c r="B106" s="213"/>
      <c r="C106" s="213"/>
      <c r="D106" s="213"/>
      <c r="E106" s="213"/>
      <c r="F106" s="129" t="s">
        <v>138</v>
      </c>
      <c r="G106" s="129">
        <v>3</v>
      </c>
      <c r="H106" s="129" t="s">
        <v>2105</v>
      </c>
    </row>
    <row r="107" spans="1:8" ht="15" customHeight="1">
      <c r="A107" s="213"/>
      <c r="B107" s="213"/>
      <c r="C107" s="213"/>
      <c r="D107" s="213"/>
      <c r="E107" s="213"/>
      <c r="F107" s="129" t="s">
        <v>2106</v>
      </c>
      <c r="G107" s="129">
        <v>3</v>
      </c>
      <c r="H107" s="129" t="s">
        <v>2107</v>
      </c>
    </row>
    <row r="108" spans="1:8" ht="15" customHeight="1">
      <c r="A108" s="213"/>
      <c r="B108" s="213"/>
      <c r="C108" s="213"/>
      <c r="D108" s="213"/>
      <c r="E108" s="213"/>
      <c r="F108" s="129" t="s">
        <v>137</v>
      </c>
      <c r="G108" s="129">
        <v>3</v>
      </c>
      <c r="H108" s="129" t="s">
        <v>1908</v>
      </c>
    </row>
    <row r="109" spans="1:8" ht="15" customHeight="1">
      <c r="A109" s="213"/>
      <c r="B109" s="213"/>
      <c r="C109" s="213"/>
      <c r="D109" s="213"/>
      <c r="E109" s="213"/>
      <c r="F109" s="129" t="s">
        <v>136</v>
      </c>
      <c r="G109" s="129">
        <v>3</v>
      </c>
      <c r="H109" s="129" t="s">
        <v>2108</v>
      </c>
    </row>
    <row r="110" spans="1:8" ht="15" customHeight="1">
      <c r="A110" s="213"/>
      <c r="B110" s="213"/>
      <c r="C110" s="213"/>
      <c r="D110" s="213"/>
      <c r="E110" s="213"/>
      <c r="F110" s="129" t="s">
        <v>135</v>
      </c>
      <c r="G110" s="129">
        <v>3</v>
      </c>
      <c r="H110" s="129" t="s">
        <v>2109</v>
      </c>
    </row>
    <row r="111" spans="1:8" ht="15" customHeight="1">
      <c r="A111" s="213"/>
      <c r="B111" s="213"/>
      <c r="C111" s="213"/>
      <c r="D111" s="213"/>
      <c r="E111" s="213"/>
      <c r="F111" s="129" t="s">
        <v>134</v>
      </c>
      <c r="G111" s="129">
        <v>3</v>
      </c>
      <c r="H111" s="129" t="s">
        <v>2110</v>
      </c>
    </row>
    <row r="112" spans="1:8" ht="15" customHeight="1">
      <c r="A112" s="213"/>
      <c r="B112" s="213"/>
      <c r="C112" s="213"/>
      <c r="D112" s="213"/>
      <c r="E112" s="213"/>
      <c r="F112" s="129" t="s">
        <v>133</v>
      </c>
      <c r="G112" s="129">
        <v>2</v>
      </c>
      <c r="H112" s="129" t="s">
        <v>2111</v>
      </c>
    </row>
    <row r="113" spans="1:8" ht="15" customHeight="1">
      <c r="A113" s="213"/>
      <c r="B113" s="213"/>
      <c r="C113" s="213"/>
      <c r="D113" s="213"/>
      <c r="E113" s="213"/>
      <c r="F113" s="129" t="s">
        <v>132</v>
      </c>
      <c r="G113" s="129">
        <v>3</v>
      </c>
      <c r="H113" s="129" t="s">
        <v>2112</v>
      </c>
    </row>
    <row r="114" spans="1:8" ht="15" customHeight="1">
      <c r="A114" s="213"/>
      <c r="B114" s="213"/>
      <c r="C114" s="213"/>
      <c r="D114" s="213"/>
      <c r="E114" s="213"/>
      <c r="F114" s="129" t="s">
        <v>131</v>
      </c>
      <c r="G114" s="129">
        <v>3</v>
      </c>
      <c r="H114" s="129" t="s">
        <v>2113</v>
      </c>
    </row>
    <row r="115" spans="1:8" ht="15" customHeight="1">
      <c r="A115" s="213"/>
      <c r="B115" s="213"/>
      <c r="C115" s="213"/>
      <c r="D115" s="213"/>
      <c r="E115" s="213"/>
      <c r="F115" s="129" t="s">
        <v>130</v>
      </c>
      <c r="G115" s="129">
        <v>3</v>
      </c>
      <c r="H115" s="129" t="s">
        <v>2114</v>
      </c>
    </row>
    <row r="116" spans="1:8" ht="15" customHeight="1">
      <c r="A116" s="213"/>
      <c r="B116" s="213"/>
      <c r="C116" s="213"/>
      <c r="D116" s="213"/>
      <c r="E116" s="213"/>
      <c r="F116" s="129" t="s">
        <v>129</v>
      </c>
      <c r="G116" s="129">
        <v>3</v>
      </c>
      <c r="H116" s="129" t="s">
        <v>2115</v>
      </c>
    </row>
    <row r="117" spans="1:8" ht="15" customHeight="1">
      <c r="A117" s="213"/>
      <c r="B117" s="213"/>
      <c r="C117" s="213"/>
      <c r="D117" s="213"/>
      <c r="E117" s="213"/>
      <c r="F117" s="129" t="s">
        <v>1241</v>
      </c>
      <c r="G117" s="129">
        <v>3</v>
      </c>
      <c r="H117" s="129" t="s">
        <v>2116</v>
      </c>
    </row>
    <row r="118" spans="1:8" ht="15" customHeight="1">
      <c r="A118" s="213"/>
      <c r="B118" s="213"/>
      <c r="C118" s="213"/>
      <c r="D118" s="213"/>
      <c r="E118" s="213"/>
      <c r="F118" s="129" t="s">
        <v>128</v>
      </c>
      <c r="G118" s="129">
        <v>3</v>
      </c>
      <c r="H118" s="129" t="s">
        <v>2117</v>
      </c>
    </row>
    <row r="119" spans="1:8" ht="15" customHeight="1">
      <c r="A119" s="213"/>
      <c r="B119" s="213"/>
      <c r="C119" s="213"/>
      <c r="D119" s="213"/>
      <c r="E119" s="213"/>
      <c r="F119" s="129" t="s">
        <v>127</v>
      </c>
      <c r="G119" s="129">
        <v>2</v>
      </c>
      <c r="H119" s="129" t="s">
        <v>2118</v>
      </c>
    </row>
    <row r="120" spans="1:8" ht="15" customHeight="1">
      <c r="A120" s="213"/>
      <c r="B120" s="213"/>
      <c r="C120" s="213"/>
      <c r="D120" s="213"/>
      <c r="E120" s="213"/>
      <c r="F120" s="129" t="s">
        <v>126</v>
      </c>
      <c r="G120" s="129">
        <v>3</v>
      </c>
      <c r="H120" s="129" t="s">
        <v>2119</v>
      </c>
    </row>
    <row r="121" spans="1:8" ht="15" customHeight="1">
      <c r="A121" s="213"/>
      <c r="B121" s="213"/>
      <c r="C121" s="213"/>
      <c r="D121" s="213"/>
      <c r="E121" s="213"/>
      <c r="F121" s="129" t="s">
        <v>125</v>
      </c>
      <c r="G121" s="129">
        <v>2</v>
      </c>
      <c r="H121" s="129" t="s">
        <v>2120</v>
      </c>
    </row>
    <row r="122" spans="1:8" ht="15" customHeight="1">
      <c r="A122" s="213"/>
      <c r="B122" s="213"/>
      <c r="C122" s="213"/>
      <c r="D122" s="213"/>
      <c r="E122" s="213"/>
      <c r="F122" s="129" t="s">
        <v>124</v>
      </c>
      <c r="G122" s="129">
        <v>3</v>
      </c>
      <c r="H122" s="129" t="s">
        <v>2121</v>
      </c>
    </row>
    <row r="123" spans="1:8" ht="15" customHeight="1">
      <c r="A123" s="213"/>
      <c r="B123" s="213"/>
      <c r="C123" s="213"/>
      <c r="D123" s="213"/>
      <c r="E123" s="213"/>
      <c r="F123" s="129" t="s">
        <v>123</v>
      </c>
      <c r="G123" s="129">
        <v>3</v>
      </c>
      <c r="H123" s="129" t="s">
        <v>2122</v>
      </c>
    </row>
    <row r="124" spans="1:8" ht="15" customHeight="1">
      <c r="A124" s="213"/>
      <c r="B124" s="213"/>
      <c r="C124" s="213"/>
      <c r="D124" s="213"/>
      <c r="E124" s="213"/>
      <c r="F124" s="129" t="s">
        <v>122</v>
      </c>
      <c r="G124" s="129">
        <v>3</v>
      </c>
      <c r="H124" s="129" t="s">
        <v>2123</v>
      </c>
    </row>
    <row r="125" spans="1:8" ht="15" customHeight="1">
      <c r="A125" s="213"/>
      <c r="B125" s="213"/>
      <c r="C125" s="213"/>
      <c r="D125" s="213"/>
      <c r="E125" s="213"/>
      <c r="F125" s="129" t="s">
        <v>121</v>
      </c>
      <c r="G125" s="129">
        <v>3</v>
      </c>
      <c r="H125" s="129" t="s">
        <v>2124</v>
      </c>
    </row>
    <row r="126" spans="1:8" ht="15" customHeight="1">
      <c r="A126" s="213"/>
      <c r="B126" s="213"/>
      <c r="C126" s="213"/>
      <c r="D126" s="213"/>
      <c r="E126" s="213"/>
      <c r="F126" s="129" t="s">
        <v>120</v>
      </c>
      <c r="G126" s="129">
        <v>2</v>
      </c>
      <c r="H126" s="129" t="s">
        <v>2125</v>
      </c>
    </row>
    <row r="127" spans="1:8" ht="15" customHeight="1">
      <c r="A127" s="213"/>
      <c r="B127" s="213"/>
      <c r="C127" s="213"/>
      <c r="D127" s="213"/>
      <c r="E127" s="213"/>
      <c r="F127" s="129" t="s">
        <v>119</v>
      </c>
      <c r="G127" s="129">
        <v>3</v>
      </c>
      <c r="H127" s="129" t="s">
        <v>2126</v>
      </c>
    </row>
    <row r="128" spans="1:8" ht="15" customHeight="1">
      <c r="A128" s="213"/>
      <c r="B128" s="213"/>
      <c r="C128" s="213"/>
      <c r="D128" s="213"/>
      <c r="E128" s="213"/>
      <c r="F128" s="129" t="s">
        <v>118</v>
      </c>
      <c r="G128" s="129">
        <v>3</v>
      </c>
      <c r="H128" s="129" t="s">
        <v>2127</v>
      </c>
    </row>
    <row r="129" spans="1:8" ht="15" customHeight="1">
      <c r="A129" s="213"/>
      <c r="B129" s="213"/>
      <c r="C129" s="213"/>
      <c r="D129" s="213"/>
      <c r="E129" s="213"/>
      <c r="F129" s="129" t="s">
        <v>117</v>
      </c>
      <c r="G129" s="129">
        <v>3</v>
      </c>
      <c r="H129" s="129" t="s">
        <v>2128</v>
      </c>
    </row>
    <row r="130" spans="1:8" ht="15" customHeight="1">
      <c r="A130" s="213"/>
      <c r="B130" s="213"/>
      <c r="C130" s="213"/>
      <c r="D130" s="213"/>
      <c r="E130" s="213"/>
      <c r="F130" s="129" t="s">
        <v>116</v>
      </c>
      <c r="G130" s="129">
        <v>3</v>
      </c>
      <c r="H130" s="129" t="s">
        <v>2129</v>
      </c>
    </row>
    <row r="131" spans="1:8" ht="15" customHeight="1">
      <c r="A131" s="213"/>
      <c r="B131" s="213"/>
      <c r="C131" s="213"/>
      <c r="D131" s="213"/>
      <c r="E131" s="213"/>
      <c r="F131" s="129" t="s">
        <v>115</v>
      </c>
      <c r="G131" s="129">
        <v>3</v>
      </c>
      <c r="H131" s="129" t="s">
        <v>579</v>
      </c>
    </row>
    <row r="132" spans="1:8" ht="15" customHeight="1">
      <c r="A132" s="213"/>
      <c r="B132" s="213"/>
      <c r="C132" s="213"/>
      <c r="D132" s="213"/>
      <c r="E132" s="213"/>
      <c r="F132" s="129" t="s">
        <v>114</v>
      </c>
      <c r="G132" s="129">
        <v>3</v>
      </c>
      <c r="H132" s="129" t="s">
        <v>578</v>
      </c>
    </row>
    <row r="133" spans="1:8" ht="15" customHeight="1">
      <c r="A133" s="213"/>
      <c r="B133" s="213"/>
      <c r="C133" s="213"/>
      <c r="D133" s="213"/>
      <c r="E133" s="213"/>
      <c r="F133" s="129" t="s">
        <v>113</v>
      </c>
      <c r="G133" s="129">
        <v>3</v>
      </c>
      <c r="H133" s="129" t="s">
        <v>2130</v>
      </c>
    </row>
    <row r="134" spans="1:8" ht="15" customHeight="1">
      <c r="A134" s="213"/>
      <c r="B134" s="213"/>
      <c r="C134" s="213"/>
      <c r="D134" s="213"/>
      <c r="E134" s="213"/>
      <c r="F134" s="129" t="s">
        <v>112</v>
      </c>
      <c r="G134" s="129">
        <v>3</v>
      </c>
      <c r="H134" s="129" t="s">
        <v>2131</v>
      </c>
    </row>
    <row r="135" spans="1:8" ht="15" customHeight="1">
      <c r="A135" s="213"/>
      <c r="B135" s="213"/>
      <c r="C135" s="213"/>
      <c r="D135" s="213"/>
      <c r="E135" s="213"/>
      <c r="F135" s="129" t="s">
        <v>111</v>
      </c>
      <c r="G135" s="129">
        <v>3</v>
      </c>
      <c r="H135" s="129" t="s">
        <v>2132</v>
      </c>
    </row>
    <row r="136" spans="1:8" ht="15" customHeight="1">
      <c r="A136" s="213"/>
      <c r="B136" s="213"/>
      <c r="C136" s="213"/>
      <c r="D136" s="213"/>
      <c r="E136" s="213"/>
      <c r="F136" s="129" t="s">
        <v>110</v>
      </c>
      <c r="G136" s="129">
        <v>3</v>
      </c>
      <c r="H136" s="129" t="s">
        <v>2133</v>
      </c>
    </row>
    <row r="137" spans="1:8" ht="15" customHeight="1">
      <c r="A137" s="213"/>
      <c r="B137" s="213"/>
      <c r="C137" s="213"/>
      <c r="D137" s="213"/>
      <c r="E137" s="213"/>
      <c r="F137" s="129" t="s">
        <v>109</v>
      </c>
      <c r="G137" s="129">
        <v>2</v>
      </c>
      <c r="H137" s="129" t="s">
        <v>2134</v>
      </c>
    </row>
    <row r="138" spans="1:8" ht="15" customHeight="1">
      <c r="A138" s="213"/>
      <c r="B138" s="213"/>
      <c r="C138" s="213"/>
      <c r="D138" s="213"/>
      <c r="E138" s="213"/>
      <c r="F138" s="129" t="s">
        <v>108</v>
      </c>
      <c r="G138" s="129">
        <v>3</v>
      </c>
      <c r="H138" s="129" t="s">
        <v>2135</v>
      </c>
    </row>
    <row r="139" spans="1:8" ht="15" customHeight="1">
      <c r="A139" s="213"/>
      <c r="B139" s="213"/>
      <c r="C139" s="213"/>
      <c r="D139" s="213"/>
      <c r="E139" s="213"/>
      <c r="F139" s="129" t="s">
        <v>107</v>
      </c>
      <c r="G139" s="129">
        <v>3</v>
      </c>
      <c r="H139" s="129" t="s">
        <v>2136</v>
      </c>
    </row>
    <row r="140" spans="1:8" ht="15" customHeight="1">
      <c r="A140" s="213"/>
      <c r="B140" s="213"/>
      <c r="C140" s="213"/>
      <c r="D140" s="213"/>
      <c r="E140" s="213"/>
      <c r="F140" s="129" t="s">
        <v>106</v>
      </c>
      <c r="G140" s="129">
        <v>3</v>
      </c>
      <c r="H140" s="129" t="s">
        <v>2137</v>
      </c>
    </row>
    <row r="141" spans="1:8" ht="15" customHeight="1">
      <c r="A141" s="213"/>
      <c r="B141" s="213"/>
      <c r="C141" s="213"/>
      <c r="D141" s="213"/>
      <c r="E141" s="213"/>
      <c r="F141" s="129" t="s">
        <v>105</v>
      </c>
      <c r="G141" s="129">
        <v>3</v>
      </c>
      <c r="H141" s="129" t="s">
        <v>2138</v>
      </c>
    </row>
    <row r="142" spans="1:8" ht="15" customHeight="1">
      <c r="A142" s="213"/>
      <c r="B142" s="213"/>
      <c r="C142" s="213"/>
      <c r="D142" s="213"/>
      <c r="E142" s="213"/>
      <c r="F142" s="129" t="s">
        <v>104</v>
      </c>
      <c r="G142" s="129">
        <v>2</v>
      </c>
      <c r="H142" s="129" t="s">
        <v>2139</v>
      </c>
    </row>
    <row r="143" spans="1:8" ht="15" customHeight="1">
      <c r="A143" s="213"/>
      <c r="B143" s="213"/>
      <c r="C143" s="213"/>
      <c r="D143" s="213"/>
      <c r="E143" s="213"/>
      <c r="F143" s="129" t="s">
        <v>103</v>
      </c>
      <c r="G143" s="129">
        <v>3</v>
      </c>
      <c r="H143" s="129" t="s">
        <v>2140</v>
      </c>
    </row>
    <row r="144" spans="1:8" ht="15" customHeight="1">
      <c r="A144" s="213"/>
      <c r="B144" s="213"/>
      <c r="C144" s="213"/>
      <c r="D144" s="213"/>
      <c r="E144" s="213"/>
      <c r="F144" s="129" t="s">
        <v>102</v>
      </c>
      <c r="G144" s="129">
        <v>3</v>
      </c>
      <c r="H144" s="129" t="s">
        <v>2141</v>
      </c>
    </row>
    <row r="145" spans="1:8" ht="15" customHeight="1">
      <c r="A145" s="213"/>
      <c r="B145" s="213"/>
      <c r="C145" s="213"/>
      <c r="D145" s="213"/>
      <c r="E145" s="213"/>
      <c r="F145" s="129" t="s">
        <v>101</v>
      </c>
      <c r="G145" s="129">
        <v>4</v>
      </c>
      <c r="H145" s="129" t="s">
        <v>2142</v>
      </c>
    </row>
    <row r="146" spans="1:8" ht="15" customHeight="1">
      <c r="A146" s="213"/>
      <c r="B146" s="213"/>
      <c r="C146" s="213"/>
      <c r="D146" s="213"/>
      <c r="E146" s="213"/>
      <c r="F146" s="129" t="s">
        <v>100</v>
      </c>
      <c r="G146" s="129">
        <v>3</v>
      </c>
      <c r="H146" s="129" t="s">
        <v>2143</v>
      </c>
    </row>
    <row r="147" spans="1:8" ht="15" customHeight="1">
      <c r="A147" s="213"/>
      <c r="B147" s="213"/>
      <c r="C147" s="213"/>
      <c r="D147" s="213"/>
      <c r="E147" s="213"/>
      <c r="F147" s="129" t="s">
        <v>99</v>
      </c>
      <c r="G147" s="129">
        <v>3</v>
      </c>
      <c r="H147" s="129" t="s">
        <v>2144</v>
      </c>
    </row>
    <row r="148" spans="1:8" ht="15" customHeight="1">
      <c r="A148" s="213"/>
      <c r="B148" s="213"/>
      <c r="C148" s="213"/>
      <c r="D148" s="213"/>
      <c r="E148" s="213"/>
      <c r="F148" s="129" t="s">
        <v>98</v>
      </c>
      <c r="G148" s="129">
        <v>3</v>
      </c>
      <c r="H148" s="129" t="s">
        <v>2145</v>
      </c>
    </row>
    <row r="149" spans="1:8" ht="15" customHeight="1">
      <c r="A149" s="213"/>
      <c r="B149" s="213"/>
      <c r="C149" s="213"/>
      <c r="D149" s="213"/>
      <c r="E149" s="213"/>
      <c r="F149" s="129" t="s">
        <v>97</v>
      </c>
      <c r="G149" s="129">
        <v>3</v>
      </c>
      <c r="H149" s="129" t="s">
        <v>577</v>
      </c>
    </row>
    <row r="150" spans="1:8" ht="15" customHeight="1">
      <c r="A150" s="213"/>
      <c r="B150" s="213"/>
      <c r="C150" s="213"/>
      <c r="D150" s="213"/>
      <c r="E150" s="213"/>
      <c r="F150" s="129" t="s">
        <v>96</v>
      </c>
      <c r="G150" s="129">
        <v>3</v>
      </c>
      <c r="H150" s="129" t="s">
        <v>2146</v>
      </c>
    </row>
    <row r="151" spans="1:8" ht="15" customHeight="1">
      <c r="A151" s="213"/>
      <c r="B151" s="213"/>
      <c r="C151" s="213"/>
      <c r="D151" s="213"/>
      <c r="E151" s="213"/>
      <c r="F151" s="129" t="s">
        <v>95</v>
      </c>
      <c r="G151" s="129">
        <v>2</v>
      </c>
      <c r="H151" s="129" t="s">
        <v>2147</v>
      </c>
    </row>
    <row r="152" spans="1:8" ht="15" customHeight="1">
      <c r="A152" s="213"/>
      <c r="B152" s="213"/>
      <c r="C152" s="213"/>
      <c r="D152" s="213"/>
      <c r="E152" s="213"/>
      <c r="F152" s="129" t="s">
        <v>94</v>
      </c>
      <c r="G152" s="129">
        <v>3</v>
      </c>
      <c r="H152" s="129" t="s">
        <v>2148</v>
      </c>
    </row>
    <row r="153" spans="1:8" ht="15" customHeight="1">
      <c r="A153" s="213"/>
      <c r="B153" s="213"/>
      <c r="C153" s="213"/>
      <c r="D153" s="213"/>
      <c r="E153" s="213"/>
      <c r="F153" s="129" t="s">
        <v>93</v>
      </c>
      <c r="G153" s="129">
        <v>3</v>
      </c>
      <c r="H153" s="129" t="s">
        <v>2149</v>
      </c>
    </row>
    <row r="154" spans="1:8" ht="15" customHeight="1">
      <c r="A154" s="213"/>
      <c r="B154" s="213"/>
      <c r="C154" s="213"/>
      <c r="D154" s="213"/>
      <c r="E154" s="213"/>
      <c r="F154" s="129" t="s">
        <v>92</v>
      </c>
      <c r="G154" s="129">
        <v>3</v>
      </c>
      <c r="H154" s="129" t="s">
        <v>2150</v>
      </c>
    </row>
    <row r="155" spans="1:8" ht="15" customHeight="1">
      <c r="A155" s="213"/>
      <c r="B155" s="213"/>
      <c r="C155" s="213"/>
      <c r="D155" s="213"/>
      <c r="E155" s="213"/>
      <c r="F155" s="129" t="s">
        <v>91</v>
      </c>
      <c r="G155" s="129">
        <v>2</v>
      </c>
      <c r="H155" s="129" t="s">
        <v>2151</v>
      </c>
    </row>
    <row r="156" spans="1:8" ht="15" customHeight="1">
      <c r="A156" s="213"/>
      <c r="B156" s="213"/>
      <c r="C156" s="213"/>
      <c r="D156" s="213"/>
      <c r="E156" s="213"/>
      <c r="F156" s="129" t="s">
        <v>90</v>
      </c>
      <c r="G156" s="129">
        <v>3</v>
      </c>
      <c r="H156" s="129" t="s">
        <v>2152</v>
      </c>
    </row>
    <row r="157" spans="1:8" ht="15" customHeight="1">
      <c r="A157" s="213"/>
      <c r="B157" s="213"/>
      <c r="C157" s="213"/>
      <c r="D157" s="213"/>
      <c r="E157" s="213"/>
      <c r="F157" s="129" t="s">
        <v>89</v>
      </c>
      <c r="G157" s="129">
        <v>2</v>
      </c>
      <c r="H157" s="129" t="s">
        <v>2153</v>
      </c>
    </row>
    <row r="158" spans="1:8" ht="15" customHeight="1">
      <c r="A158" s="213"/>
      <c r="B158" s="213"/>
      <c r="C158" s="213"/>
      <c r="D158" s="213"/>
      <c r="E158" s="213"/>
      <c r="F158" s="129" t="s">
        <v>88</v>
      </c>
      <c r="G158" s="129">
        <v>3</v>
      </c>
      <c r="H158" s="129" t="s">
        <v>2154</v>
      </c>
    </row>
    <row r="159" spans="1:8" ht="15" customHeight="1">
      <c r="A159" s="213"/>
      <c r="B159" s="213"/>
      <c r="C159" s="213"/>
      <c r="D159" s="213"/>
      <c r="E159" s="213"/>
      <c r="F159" s="129" t="s">
        <v>87</v>
      </c>
      <c r="G159" s="129">
        <v>3</v>
      </c>
      <c r="H159" s="129" t="s">
        <v>2155</v>
      </c>
    </row>
    <row r="160" spans="1:8" ht="15" customHeight="1">
      <c r="A160" s="213"/>
      <c r="B160" s="213"/>
      <c r="C160" s="213"/>
      <c r="D160" s="213"/>
      <c r="E160" s="213"/>
      <c r="F160" s="129" t="s">
        <v>86</v>
      </c>
      <c r="G160" s="129">
        <v>3</v>
      </c>
      <c r="H160" s="129" t="s">
        <v>2156</v>
      </c>
    </row>
    <row r="161" spans="1:8" ht="15" customHeight="1">
      <c r="A161" s="213"/>
      <c r="B161" s="213"/>
      <c r="C161" s="213"/>
      <c r="D161" s="213"/>
      <c r="E161" s="213"/>
      <c r="F161" s="129" t="s">
        <v>85</v>
      </c>
      <c r="G161" s="129">
        <v>3</v>
      </c>
      <c r="H161" s="129" t="s">
        <v>2157</v>
      </c>
    </row>
    <row r="162" spans="1:8" ht="15" customHeight="1">
      <c r="A162" s="213"/>
      <c r="B162" s="213"/>
      <c r="C162" s="213"/>
      <c r="D162" s="213"/>
      <c r="E162" s="213"/>
      <c r="F162" s="129" t="s">
        <v>84</v>
      </c>
      <c r="G162" s="129">
        <v>3</v>
      </c>
      <c r="H162" s="129" t="s">
        <v>2158</v>
      </c>
    </row>
    <row r="163" spans="1:8" ht="15" customHeight="1">
      <c r="A163" s="213"/>
      <c r="B163" s="213"/>
      <c r="C163" s="213"/>
      <c r="D163" s="213"/>
      <c r="E163" s="213"/>
      <c r="F163" s="129" t="s">
        <v>83</v>
      </c>
      <c r="G163" s="129">
        <v>3</v>
      </c>
      <c r="H163" s="129" t="s">
        <v>2159</v>
      </c>
    </row>
    <row r="164" spans="1:8" ht="15" customHeight="1">
      <c r="A164" s="213"/>
      <c r="B164" s="213"/>
      <c r="C164" s="213"/>
      <c r="D164" s="213"/>
      <c r="E164" s="213"/>
      <c r="F164" s="129" t="s">
        <v>82</v>
      </c>
      <c r="G164" s="129">
        <v>3</v>
      </c>
      <c r="H164" s="129" t="s">
        <v>2160</v>
      </c>
    </row>
    <row r="165" spans="1:8" ht="15" customHeight="1">
      <c r="A165" s="213"/>
      <c r="B165" s="213"/>
      <c r="C165" s="213"/>
      <c r="D165" s="213"/>
      <c r="E165" s="213"/>
      <c r="F165" s="129" t="s">
        <v>81</v>
      </c>
      <c r="G165" s="129">
        <v>3</v>
      </c>
      <c r="H165" s="129" t="s">
        <v>2161</v>
      </c>
    </row>
    <row r="166" spans="1:8" ht="15" customHeight="1">
      <c r="A166" s="213"/>
      <c r="B166" s="213"/>
      <c r="C166" s="213"/>
      <c r="D166" s="213"/>
      <c r="E166" s="213"/>
      <c r="F166" s="129" t="s">
        <v>80</v>
      </c>
      <c r="G166" s="129">
        <v>3</v>
      </c>
      <c r="H166" s="129" t="s">
        <v>2162</v>
      </c>
    </row>
    <row r="167" spans="1:8" ht="15" customHeight="1">
      <c r="A167" s="213"/>
      <c r="B167" s="213"/>
      <c r="C167" s="213"/>
      <c r="D167" s="213"/>
      <c r="E167" s="213"/>
      <c r="F167" s="129" t="s">
        <v>79</v>
      </c>
      <c r="G167" s="129">
        <v>3</v>
      </c>
      <c r="H167" s="129" t="s">
        <v>2163</v>
      </c>
    </row>
    <row r="168" spans="1:8" ht="15" customHeight="1">
      <c r="A168" s="213"/>
      <c r="B168" s="213"/>
      <c r="C168" s="213"/>
      <c r="D168" s="213"/>
      <c r="E168" s="213"/>
      <c r="F168" s="129" t="s">
        <v>78</v>
      </c>
      <c r="G168" s="129">
        <v>3</v>
      </c>
      <c r="H168" s="129" t="s">
        <v>2164</v>
      </c>
    </row>
    <row r="169" spans="1:8" ht="15" customHeight="1">
      <c r="A169" s="213"/>
      <c r="B169" s="213"/>
      <c r="C169" s="213"/>
      <c r="D169" s="213"/>
      <c r="E169" s="213"/>
      <c r="F169" s="129" t="s">
        <v>77</v>
      </c>
      <c r="G169" s="129">
        <v>3</v>
      </c>
      <c r="H169" s="129" t="s">
        <v>2165</v>
      </c>
    </row>
    <row r="170" spans="1:8" ht="15" customHeight="1">
      <c r="A170" s="213"/>
      <c r="B170" s="213"/>
      <c r="C170" s="213"/>
      <c r="D170" s="213"/>
      <c r="E170" s="213"/>
      <c r="F170" s="129" t="s">
        <v>76</v>
      </c>
      <c r="G170" s="129">
        <v>3</v>
      </c>
      <c r="H170" s="129" t="s">
        <v>2166</v>
      </c>
    </row>
    <row r="171" spans="1:8" ht="15" customHeight="1">
      <c r="A171" s="213"/>
      <c r="B171" s="213"/>
      <c r="C171" s="213"/>
      <c r="D171" s="213"/>
      <c r="E171" s="213"/>
      <c r="F171" s="129" t="s">
        <v>75</v>
      </c>
      <c r="G171" s="129">
        <v>3</v>
      </c>
      <c r="H171" s="129" t="s">
        <v>2167</v>
      </c>
    </row>
    <row r="172" spans="1:8" ht="15" customHeight="1">
      <c r="A172" s="213"/>
      <c r="B172" s="213"/>
      <c r="C172" s="213"/>
      <c r="D172" s="213"/>
      <c r="E172" s="213"/>
      <c r="F172" s="129" t="s">
        <v>74</v>
      </c>
      <c r="G172" s="129">
        <v>3</v>
      </c>
      <c r="H172" s="129" t="s">
        <v>2168</v>
      </c>
    </row>
    <row r="173" spans="1:8" ht="15" customHeight="1">
      <c r="A173" s="213"/>
      <c r="B173" s="213"/>
      <c r="C173" s="213"/>
      <c r="D173" s="213"/>
      <c r="E173" s="213"/>
      <c r="F173" s="129" t="s">
        <v>73</v>
      </c>
      <c r="G173" s="129">
        <v>3</v>
      </c>
      <c r="H173" s="129" t="s">
        <v>2169</v>
      </c>
    </row>
    <row r="174" spans="1:8" ht="15" customHeight="1">
      <c r="A174" s="213"/>
      <c r="B174" s="213"/>
      <c r="C174" s="213"/>
      <c r="D174" s="213"/>
      <c r="E174" s="213"/>
      <c r="F174" s="129" t="s">
        <v>72</v>
      </c>
      <c r="G174" s="129">
        <v>3</v>
      </c>
      <c r="H174" s="129" t="s">
        <v>2170</v>
      </c>
    </row>
    <row r="175" spans="1:8" ht="15" customHeight="1">
      <c r="A175" s="213"/>
      <c r="B175" s="213"/>
      <c r="C175" s="213"/>
      <c r="D175" s="213"/>
      <c r="E175" s="213"/>
      <c r="F175" s="129" t="s">
        <v>71</v>
      </c>
      <c r="G175" s="129">
        <v>3</v>
      </c>
      <c r="H175" s="129" t="s">
        <v>2171</v>
      </c>
    </row>
    <row r="176" spans="1:8" ht="15" customHeight="1">
      <c r="A176" s="213"/>
      <c r="B176" s="213"/>
      <c r="C176" s="213"/>
      <c r="D176" s="213"/>
      <c r="E176" s="213"/>
      <c r="F176" s="129" t="s">
        <v>70</v>
      </c>
      <c r="G176" s="129">
        <v>3</v>
      </c>
      <c r="H176" s="129" t="s">
        <v>2172</v>
      </c>
    </row>
    <row r="177" spans="1:8" ht="15" customHeight="1">
      <c r="A177" s="213"/>
      <c r="B177" s="213"/>
      <c r="C177" s="213"/>
      <c r="D177" s="213"/>
      <c r="E177" s="213"/>
      <c r="F177" s="129" t="s">
        <v>69</v>
      </c>
      <c r="G177" s="129">
        <v>3</v>
      </c>
      <c r="H177" s="129" t="s">
        <v>2173</v>
      </c>
    </row>
    <row r="178" spans="1:8" ht="15" customHeight="1">
      <c r="A178" s="213"/>
      <c r="B178" s="213"/>
      <c r="C178" s="213"/>
      <c r="D178" s="213"/>
      <c r="E178" s="213"/>
      <c r="F178" s="129" t="s">
        <v>68</v>
      </c>
      <c r="G178" s="129">
        <v>3</v>
      </c>
      <c r="H178" s="129" t="s">
        <v>2174</v>
      </c>
    </row>
    <row r="179" spans="1:8" ht="15" customHeight="1">
      <c r="A179" s="213"/>
      <c r="B179" s="213"/>
      <c r="C179" s="213"/>
      <c r="D179" s="213"/>
      <c r="E179" s="213"/>
      <c r="F179" s="129" t="s">
        <v>67</v>
      </c>
      <c r="G179" s="129">
        <v>3</v>
      </c>
      <c r="H179" s="129" t="s">
        <v>2175</v>
      </c>
    </row>
    <row r="180" spans="1:8" ht="15" customHeight="1">
      <c r="A180" s="213"/>
      <c r="B180" s="213"/>
      <c r="C180" s="213"/>
      <c r="D180" s="213"/>
      <c r="E180" s="213"/>
      <c r="F180" s="129" t="s">
        <v>66</v>
      </c>
      <c r="G180" s="129">
        <v>3</v>
      </c>
      <c r="H180" s="129" t="s">
        <v>2176</v>
      </c>
    </row>
    <row r="181" spans="1:8" ht="15" customHeight="1">
      <c r="A181" s="213"/>
      <c r="B181" s="213"/>
      <c r="C181" s="213"/>
      <c r="D181" s="213"/>
      <c r="E181" s="213"/>
      <c r="F181" s="129" t="s">
        <v>65</v>
      </c>
      <c r="G181" s="129">
        <v>3</v>
      </c>
      <c r="H181" s="129" t="s">
        <v>2177</v>
      </c>
    </row>
    <row r="182" spans="1:8" ht="15" customHeight="1">
      <c r="A182" s="213"/>
      <c r="B182" s="213"/>
      <c r="C182" s="213"/>
      <c r="D182" s="213"/>
      <c r="E182" s="213"/>
      <c r="F182" s="129" t="s">
        <v>64</v>
      </c>
      <c r="G182" s="129">
        <v>2</v>
      </c>
      <c r="H182" s="129" t="s">
        <v>2178</v>
      </c>
    </row>
    <row r="183" spans="1:8" ht="15" customHeight="1">
      <c r="A183" s="213"/>
      <c r="B183" s="213"/>
      <c r="C183" s="213"/>
      <c r="D183" s="213"/>
      <c r="E183" s="213"/>
      <c r="F183" s="129" t="s">
        <v>63</v>
      </c>
      <c r="G183" s="129">
        <v>3</v>
      </c>
      <c r="H183" s="129" t="s">
        <v>2179</v>
      </c>
    </row>
    <row r="184" spans="1:8" ht="15" customHeight="1">
      <c r="A184" s="213"/>
      <c r="B184" s="213"/>
      <c r="C184" s="213"/>
      <c r="D184" s="213"/>
      <c r="E184" s="213"/>
      <c r="F184" s="129" t="s">
        <v>62</v>
      </c>
      <c r="G184" s="129">
        <v>3</v>
      </c>
      <c r="H184" s="129" t="s">
        <v>2180</v>
      </c>
    </row>
    <row r="185" spans="1:8" ht="15" customHeight="1">
      <c r="A185" s="213"/>
      <c r="B185" s="213"/>
      <c r="C185" s="213"/>
      <c r="D185" s="213"/>
      <c r="E185" s="213"/>
      <c r="F185" s="129" t="s">
        <v>61</v>
      </c>
      <c r="G185" s="129">
        <v>3</v>
      </c>
      <c r="H185" s="129" t="s">
        <v>2181</v>
      </c>
    </row>
    <row r="186" spans="1:8" ht="15" customHeight="1">
      <c r="A186" s="213"/>
      <c r="B186" s="213"/>
      <c r="C186" s="213"/>
      <c r="D186" s="213"/>
      <c r="E186" s="213"/>
      <c r="F186" s="129" t="s">
        <v>60</v>
      </c>
      <c r="G186" s="129">
        <v>3</v>
      </c>
      <c r="H186" s="129" t="s">
        <v>2182</v>
      </c>
    </row>
    <row r="187" spans="1:8" ht="15" customHeight="1">
      <c r="A187" s="213"/>
      <c r="B187" s="213"/>
      <c r="C187" s="213"/>
      <c r="D187" s="213"/>
      <c r="E187" s="213"/>
      <c r="F187" s="129" t="s">
        <v>59</v>
      </c>
      <c r="G187" s="129">
        <v>3</v>
      </c>
      <c r="H187" s="129" t="s">
        <v>2183</v>
      </c>
    </row>
    <row r="188" spans="1:8" ht="15" customHeight="1">
      <c r="A188" s="213"/>
      <c r="B188" s="213"/>
      <c r="C188" s="213"/>
      <c r="D188" s="213"/>
      <c r="E188" s="213"/>
      <c r="F188" s="129" t="s">
        <v>58</v>
      </c>
      <c r="G188" s="129">
        <v>3</v>
      </c>
      <c r="H188" s="129" t="s">
        <v>2184</v>
      </c>
    </row>
    <row r="189" spans="1:8" ht="15" customHeight="1">
      <c r="A189" s="213"/>
      <c r="B189" s="213"/>
      <c r="C189" s="213"/>
      <c r="D189" s="213"/>
      <c r="E189" s="213"/>
      <c r="F189" s="129" t="s">
        <v>57</v>
      </c>
      <c r="G189" s="129">
        <v>3</v>
      </c>
      <c r="H189" s="129" t="s">
        <v>576</v>
      </c>
    </row>
    <row r="190" spans="1:8" ht="15" customHeight="1">
      <c r="A190" s="213"/>
      <c r="B190" s="213"/>
      <c r="C190" s="213"/>
      <c r="D190" s="213"/>
      <c r="E190" s="213"/>
      <c r="F190" s="129" t="s">
        <v>56</v>
      </c>
      <c r="G190" s="129">
        <v>3</v>
      </c>
      <c r="H190" s="129" t="s">
        <v>2185</v>
      </c>
    </row>
    <row r="191" spans="1:8" ht="15" customHeight="1">
      <c r="A191" s="213"/>
      <c r="B191" s="213"/>
      <c r="C191" s="213"/>
      <c r="D191" s="213"/>
      <c r="E191" s="213"/>
      <c r="F191" s="129" t="s">
        <v>55</v>
      </c>
      <c r="G191" s="129">
        <v>3</v>
      </c>
      <c r="H191" s="129" t="s">
        <v>2186</v>
      </c>
    </row>
    <row r="192" spans="1:8" ht="15" customHeight="1">
      <c r="A192" s="213"/>
      <c r="B192" s="213"/>
      <c r="C192" s="213"/>
      <c r="D192" s="213"/>
      <c r="E192" s="213"/>
      <c r="F192" s="129" t="s">
        <v>54</v>
      </c>
      <c r="G192" s="129">
        <v>3</v>
      </c>
      <c r="H192" s="129" t="s">
        <v>2187</v>
      </c>
    </row>
    <row r="193" spans="1:8" ht="15" customHeight="1">
      <c r="A193" s="213"/>
      <c r="B193" s="213"/>
      <c r="C193" s="213"/>
      <c r="D193" s="213"/>
      <c r="E193" s="213"/>
      <c r="F193" s="129" t="s">
        <v>53</v>
      </c>
      <c r="G193" s="129">
        <v>3</v>
      </c>
      <c r="H193" s="129" t="s">
        <v>2188</v>
      </c>
    </row>
    <row r="194" spans="1:8" ht="15" customHeight="1">
      <c r="A194" s="213"/>
      <c r="B194" s="213"/>
      <c r="C194" s="213"/>
      <c r="D194" s="213"/>
      <c r="E194" s="213"/>
      <c r="F194" s="129" t="s">
        <v>52</v>
      </c>
      <c r="G194" s="129">
        <v>3</v>
      </c>
      <c r="H194" s="129" t="s">
        <v>2189</v>
      </c>
    </row>
    <row r="195" spans="1:8" ht="15" customHeight="1">
      <c r="A195" s="213"/>
      <c r="B195" s="213"/>
      <c r="C195" s="213"/>
      <c r="D195" s="213"/>
      <c r="E195" s="213"/>
      <c r="F195" s="129" t="s">
        <v>51</v>
      </c>
      <c r="G195" s="129">
        <v>3</v>
      </c>
      <c r="H195" s="129" t="s">
        <v>2190</v>
      </c>
    </row>
    <row r="196" spans="1:8" ht="15" customHeight="1">
      <c r="A196" s="213"/>
      <c r="B196" s="213"/>
      <c r="C196" s="213"/>
      <c r="D196" s="213"/>
      <c r="E196" s="213"/>
      <c r="F196" s="129" t="s">
        <v>50</v>
      </c>
      <c r="G196" s="129">
        <v>3</v>
      </c>
      <c r="H196" s="129" t="s">
        <v>2191</v>
      </c>
    </row>
    <row r="197" spans="1:8" ht="15" customHeight="1">
      <c r="A197" s="213"/>
      <c r="B197" s="213"/>
      <c r="C197" s="213"/>
      <c r="D197" s="213"/>
      <c r="E197" s="213"/>
      <c r="F197" s="129" t="s">
        <v>49</v>
      </c>
      <c r="G197" s="129">
        <v>3</v>
      </c>
      <c r="H197" s="129" t="s">
        <v>2192</v>
      </c>
    </row>
    <row r="198" spans="1:8" ht="15" customHeight="1">
      <c r="A198" s="213"/>
      <c r="B198" s="213"/>
      <c r="C198" s="213"/>
      <c r="D198" s="213"/>
      <c r="E198" s="213"/>
      <c r="F198" s="129" t="s">
        <v>48</v>
      </c>
      <c r="G198" s="129">
        <v>3</v>
      </c>
      <c r="H198" s="129" t="s">
        <v>2193</v>
      </c>
    </row>
    <row r="199" spans="1:8" ht="15" customHeight="1">
      <c r="A199" s="213"/>
      <c r="B199" s="213"/>
      <c r="C199" s="213"/>
      <c r="D199" s="213"/>
      <c r="E199" s="213"/>
      <c r="F199" s="129" t="s">
        <v>47</v>
      </c>
      <c r="G199" s="129">
        <v>3</v>
      </c>
      <c r="H199" s="129" t="s">
        <v>2194</v>
      </c>
    </row>
    <row r="200" spans="1:8" ht="15" customHeight="1">
      <c r="A200" s="213"/>
      <c r="B200" s="213"/>
      <c r="C200" s="213"/>
      <c r="D200" s="213"/>
      <c r="E200" s="213"/>
      <c r="F200" s="129" t="s">
        <v>46</v>
      </c>
      <c r="G200" s="129">
        <v>3</v>
      </c>
      <c r="H200" s="129" t="s">
        <v>2195</v>
      </c>
    </row>
    <row r="201" spans="1:8" ht="15" customHeight="1">
      <c r="A201" s="213"/>
      <c r="B201" s="213"/>
      <c r="C201" s="213"/>
      <c r="D201" s="213"/>
      <c r="E201" s="213"/>
      <c r="F201" s="129" t="s">
        <v>45</v>
      </c>
      <c r="G201" s="129">
        <v>3</v>
      </c>
      <c r="H201" s="129" t="s">
        <v>575</v>
      </c>
    </row>
    <row r="202" spans="1:8" ht="15" customHeight="1">
      <c r="A202" s="213"/>
      <c r="B202" s="213"/>
      <c r="C202" s="213"/>
      <c r="D202" s="213"/>
      <c r="E202" s="213"/>
      <c r="F202" s="129" t="s">
        <v>44</v>
      </c>
      <c r="G202" s="129">
        <v>3</v>
      </c>
      <c r="H202" s="129" t="s">
        <v>2196</v>
      </c>
    </row>
    <row r="203" spans="1:8" ht="15" customHeight="1">
      <c r="A203" s="213"/>
      <c r="B203" s="213"/>
      <c r="C203" s="213"/>
      <c r="D203" s="213"/>
      <c r="E203" s="213"/>
      <c r="F203" s="129" t="s">
        <v>43</v>
      </c>
      <c r="G203" s="129">
        <v>3</v>
      </c>
      <c r="H203" s="129" t="s">
        <v>574</v>
      </c>
    </row>
    <row r="204" spans="1:8" ht="15" customHeight="1">
      <c r="A204" s="213"/>
      <c r="B204" s="213"/>
      <c r="C204" s="213"/>
      <c r="D204" s="213"/>
      <c r="E204" s="213"/>
      <c r="F204" s="129" t="s">
        <v>42</v>
      </c>
      <c r="G204" s="129">
        <v>3</v>
      </c>
      <c r="H204" s="129" t="s">
        <v>2197</v>
      </c>
    </row>
    <row r="205" spans="1:8" ht="15" customHeight="1">
      <c r="A205" s="213"/>
      <c r="B205" s="213"/>
      <c r="C205" s="213"/>
      <c r="D205" s="213"/>
      <c r="E205" s="213"/>
      <c r="F205" s="129" t="s">
        <v>41</v>
      </c>
      <c r="G205" s="129">
        <v>3</v>
      </c>
      <c r="H205" s="129" t="s">
        <v>1909</v>
      </c>
    </row>
    <row r="206" spans="1:8" ht="15" customHeight="1">
      <c r="A206" s="213"/>
      <c r="B206" s="213"/>
      <c r="C206" s="213"/>
      <c r="D206" s="213"/>
      <c r="E206" s="213"/>
      <c r="F206" s="129" t="s">
        <v>40</v>
      </c>
      <c r="G206" s="129">
        <v>3</v>
      </c>
      <c r="H206" s="129" t="s">
        <v>2198</v>
      </c>
    </row>
    <row r="207" spans="1:8" ht="15" customHeight="1">
      <c r="A207" s="213"/>
      <c r="B207" s="213"/>
      <c r="C207" s="213"/>
      <c r="D207" s="213"/>
      <c r="E207" s="213"/>
      <c r="F207" s="129" t="s">
        <v>39</v>
      </c>
      <c r="G207" s="129">
        <v>3</v>
      </c>
      <c r="H207" s="129" t="s">
        <v>2199</v>
      </c>
    </row>
    <row r="208" spans="1:8" ht="15" customHeight="1">
      <c r="A208" s="213"/>
      <c r="B208" s="213"/>
      <c r="C208" s="213"/>
      <c r="D208" s="213"/>
      <c r="E208" s="213"/>
      <c r="F208" s="129" t="s">
        <v>38</v>
      </c>
      <c r="G208" s="129">
        <v>3</v>
      </c>
      <c r="H208" s="129" t="s">
        <v>2200</v>
      </c>
    </row>
    <row r="209" spans="1:8" ht="15" customHeight="1">
      <c r="A209" s="213"/>
      <c r="B209" s="213"/>
      <c r="C209" s="213"/>
      <c r="D209" s="213"/>
      <c r="E209" s="213"/>
      <c r="F209" s="129" t="s">
        <v>37</v>
      </c>
      <c r="G209" s="129">
        <v>3</v>
      </c>
      <c r="H209" s="129" t="s">
        <v>2201</v>
      </c>
    </row>
    <row r="210" spans="1:8" ht="15" customHeight="1">
      <c r="A210" s="213"/>
      <c r="B210" s="213"/>
      <c r="C210" s="213"/>
      <c r="D210" s="213"/>
      <c r="E210" s="213"/>
      <c r="F210" s="129" t="s">
        <v>36</v>
      </c>
      <c r="G210" s="129">
        <v>3</v>
      </c>
      <c r="H210" s="129" t="s">
        <v>2202</v>
      </c>
    </row>
    <row r="211" spans="1:8" ht="15" customHeight="1">
      <c r="A211" s="213"/>
      <c r="B211" s="213"/>
      <c r="C211" s="213"/>
      <c r="D211" s="213"/>
      <c r="E211" s="213"/>
      <c r="F211" s="129" t="s">
        <v>35</v>
      </c>
      <c r="G211" s="129">
        <v>3</v>
      </c>
      <c r="H211" s="129" t="s">
        <v>2203</v>
      </c>
    </row>
    <row r="212" spans="1:8" ht="15" customHeight="1">
      <c r="A212" s="213"/>
      <c r="B212" s="213"/>
      <c r="C212" s="213"/>
      <c r="D212" s="213"/>
      <c r="E212" s="213"/>
      <c r="F212" s="129" t="s">
        <v>34</v>
      </c>
      <c r="G212" s="129">
        <v>3</v>
      </c>
      <c r="H212" s="129" t="s">
        <v>2204</v>
      </c>
    </row>
    <row r="213" spans="1:8" ht="15" customHeight="1">
      <c r="A213" s="213"/>
      <c r="B213" s="213"/>
      <c r="C213" s="213"/>
      <c r="D213" s="213"/>
      <c r="E213" s="213"/>
      <c r="F213" s="129" t="s">
        <v>33</v>
      </c>
      <c r="G213" s="129">
        <v>3</v>
      </c>
      <c r="H213" s="129" t="s">
        <v>2205</v>
      </c>
    </row>
    <row r="214" spans="1:8" ht="15" customHeight="1">
      <c r="A214" s="213"/>
      <c r="B214" s="213"/>
      <c r="C214" s="213"/>
      <c r="D214" s="213"/>
      <c r="E214" s="213"/>
      <c r="F214" s="129" t="s">
        <v>32</v>
      </c>
      <c r="G214" s="129">
        <v>3</v>
      </c>
      <c r="H214" s="129" t="s">
        <v>2206</v>
      </c>
    </row>
    <row r="215" spans="1:8" ht="15" customHeight="1">
      <c r="A215" s="213"/>
      <c r="B215" s="213"/>
      <c r="C215" s="213"/>
      <c r="D215" s="213"/>
      <c r="E215" s="213"/>
      <c r="F215" s="129" t="s">
        <v>31</v>
      </c>
      <c r="G215" s="129">
        <v>3</v>
      </c>
      <c r="H215" s="129" t="s">
        <v>2207</v>
      </c>
    </row>
    <row r="216" spans="1:8" ht="15" customHeight="1">
      <c r="A216" s="213"/>
      <c r="B216" s="213"/>
      <c r="C216" s="213"/>
      <c r="D216" s="213"/>
      <c r="E216" s="213"/>
      <c r="F216" s="129" t="s">
        <v>30</v>
      </c>
      <c r="G216" s="129">
        <v>3</v>
      </c>
      <c r="H216" s="129" t="s">
        <v>2208</v>
      </c>
    </row>
    <row r="217" spans="1:8" ht="15" customHeight="1">
      <c r="A217" s="213"/>
      <c r="B217" s="213"/>
      <c r="C217" s="213"/>
      <c r="D217" s="213"/>
      <c r="E217" s="213"/>
      <c r="F217" s="129" t="s">
        <v>29</v>
      </c>
      <c r="G217" s="129">
        <v>3</v>
      </c>
      <c r="H217" s="129" t="s">
        <v>2209</v>
      </c>
    </row>
    <row r="218" spans="1:8" ht="15" customHeight="1">
      <c r="A218" s="213"/>
      <c r="B218" s="213"/>
      <c r="C218" s="213"/>
      <c r="D218" s="213"/>
      <c r="E218" s="213"/>
      <c r="F218" s="129" t="s">
        <v>28</v>
      </c>
      <c r="G218" s="129">
        <v>3</v>
      </c>
      <c r="H218" s="129" t="s">
        <v>2210</v>
      </c>
    </row>
    <row r="219" spans="1:8" ht="15" customHeight="1">
      <c r="A219" s="213"/>
      <c r="B219" s="213"/>
      <c r="C219" s="213"/>
      <c r="D219" s="213"/>
      <c r="E219" s="213"/>
      <c r="F219" s="129" t="s">
        <v>27</v>
      </c>
      <c r="G219" s="129">
        <v>3</v>
      </c>
      <c r="H219" s="129" t="s">
        <v>2211</v>
      </c>
    </row>
    <row r="220" spans="1:8" ht="15" customHeight="1">
      <c r="A220" s="213"/>
      <c r="B220" s="213"/>
      <c r="C220" s="213"/>
      <c r="D220" s="213"/>
      <c r="E220" s="213"/>
      <c r="F220" s="129" t="s">
        <v>26</v>
      </c>
      <c r="G220" s="129">
        <v>3</v>
      </c>
      <c r="H220" s="129" t="s">
        <v>2212</v>
      </c>
    </row>
    <row r="221" spans="1:8" ht="15" customHeight="1">
      <c r="A221" s="213"/>
      <c r="B221" s="213"/>
      <c r="C221" s="213"/>
      <c r="D221" s="213"/>
      <c r="E221" s="213"/>
      <c r="F221" s="129" t="s">
        <v>25</v>
      </c>
      <c r="G221" s="129">
        <v>3</v>
      </c>
      <c r="H221" s="129" t="s">
        <v>2213</v>
      </c>
    </row>
    <row r="222" spans="1:8" ht="15" customHeight="1">
      <c r="A222" s="213"/>
      <c r="B222" s="213"/>
      <c r="C222" s="213"/>
      <c r="D222" s="213"/>
      <c r="E222" s="213"/>
      <c r="F222" s="129" t="s">
        <v>24</v>
      </c>
      <c r="G222" s="129">
        <v>2</v>
      </c>
      <c r="H222" s="129" t="s">
        <v>2214</v>
      </c>
    </row>
    <row r="223" spans="1:8" ht="15" customHeight="1">
      <c r="A223" s="213"/>
      <c r="B223" s="213"/>
      <c r="C223" s="213"/>
      <c r="D223" s="213"/>
      <c r="E223" s="213"/>
      <c r="F223" s="129" t="s">
        <v>23</v>
      </c>
      <c r="G223" s="129">
        <v>3</v>
      </c>
      <c r="H223" s="129" t="s">
        <v>2215</v>
      </c>
    </row>
    <row r="224" spans="1:8" ht="15" customHeight="1">
      <c r="A224" s="213"/>
      <c r="B224" s="213"/>
      <c r="C224" s="213"/>
      <c r="D224" s="213"/>
      <c r="E224" s="213"/>
      <c r="F224" s="129" t="s">
        <v>22</v>
      </c>
      <c r="G224" s="129">
        <v>3</v>
      </c>
      <c r="H224" s="129" t="s">
        <v>2216</v>
      </c>
    </row>
    <row r="225" spans="1:8" ht="15" customHeight="1">
      <c r="A225" s="213"/>
      <c r="B225" s="213"/>
      <c r="C225" s="213"/>
      <c r="D225" s="213"/>
      <c r="E225" s="213"/>
      <c r="F225" s="129" t="s">
        <v>21</v>
      </c>
      <c r="G225" s="129">
        <v>3</v>
      </c>
      <c r="H225" s="129" t="s">
        <v>2217</v>
      </c>
    </row>
    <row r="226" spans="1:8" ht="15" customHeight="1">
      <c r="A226" s="213"/>
      <c r="B226" s="213"/>
      <c r="C226" s="213"/>
      <c r="D226" s="213"/>
      <c r="E226" s="213"/>
      <c r="F226" s="129" t="s">
        <v>20</v>
      </c>
      <c r="G226" s="129">
        <v>3</v>
      </c>
      <c r="H226" s="129" t="s">
        <v>2218</v>
      </c>
    </row>
    <row r="227" spans="1:8" ht="15" customHeight="1">
      <c r="A227" s="213"/>
      <c r="B227" s="213"/>
      <c r="C227" s="213"/>
      <c r="D227" s="213"/>
      <c r="E227" s="213"/>
      <c r="F227" s="129" t="s">
        <v>19</v>
      </c>
      <c r="G227" s="129">
        <v>2</v>
      </c>
      <c r="H227" s="129" t="s">
        <v>2219</v>
      </c>
    </row>
    <row r="228" spans="1:8" ht="15" customHeight="1">
      <c r="A228" s="213"/>
      <c r="B228" s="213"/>
      <c r="C228" s="213"/>
      <c r="D228" s="213"/>
      <c r="E228" s="213"/>
      <c r="F228" s="129" t="s">
        <v>18</v>
      </c>
      <c r="G228" s="129">
        <v>2</v>
      </c>
      <c r="H228" s="129" t="s">
        <v>2220</v>
      </c>
    </row>
    <row r="229" spans="1:8" ht="15" customHeight="1">
      <c r="A229" s="213"/>
      <c r="B229" s="213"/>
      <c r="C229" s="213"/>
      <c r="D229" s="213"/>
      <c r="E229" s="213"/>
      <c r="F229" s="129" t="s">
        <v>17</v>
      </c>
      <c r="G229" s="129">
        <v>3</v>
      </c>
      <c r="H229" s="129" t="s">
        <v>2221</v>
      </c>
    </row>
    <row r="230" spans="1:8" ht="15" customHeight="1">
      <c r="A230" s="213"/>
      <c r="B230" s="213"/>
      <c r="C230" s="213"/>
      <c r="D230" s="213"/>
      <c r="E230" s="213"/>
      <c r="F230" s="129" t="s">
        <v>16</v>
      </c>
      <c r="G230" s="129">
        <v>3</v>
      </c>
      <c r="H230" s="129" t="s">
        <v>2222</v>
      </c>
    </row>
    <row r="231" spans="1:8" ht="15" customHeight="1">
      <c r="A231" s="213"/>
      <c r="B231" s="213"/>
      <c r="C231" s="213"/>
      <c r="D231" s="213"/>
      <c r="E231" s="213"/>
      <c r="F231" s="129" t="s">
        <v>15</v>
      </c>
      <c r="G231" s="129">
        <v>3</v>
      </c>
      <c r="H231" s="129" t="s">
        <v>2223</v>
      </c>
    </row>
    <row r="232" spans="1:8" ht="15" customHeight="1">
      <c r="A232" s="213"/>
      <c r="B232" s="213"/>
      <c r="C232" s="213"/>
      <c r="D232" s="213"/>
      <c r="E232" s="213"/>
      <c r="F232" s="129" t="s">
        <v>14</v>
      </c>
      <c r="G232" s="129">
        <v>3</v>
      </c>
      <c r="H232" s="129" t="s">
        <v>2224</v>
      </c>
    </row>
    <row r="233" spans="1:8" ht="15" customHeight="1">
      <c r="A233" s="213"/>
      <c r="B233" s="213"/>
      <c r="C233" s="213"/>
      <c r="D233" s="213"/>
      <c r="E233" s="213"/>
      <c r="F233" s="129" t="s">
        <v>13</v>
      </c>
      <c r="G233" s="129">
        <v>3</v>
      </c>
      <c r="H233" s="129" t="s">
        <v>2225</v>
      </c>
    </row>
    <row r="234" spans="1:8" ht="15" customHeight="1">
      <c r="A234" s="213"/>
      <c r="B234" s="213"/>
      <c r="C234" s="213"/>
      <c r="D234" s="213"/>
      <c r="E234" s="213"/>
      <c r="F234" s="129" t="s">
        <v>12</v>
      </c>
      <c r="G234" s="129">
        <v>2</v>
      </c>
      <c r="H234" s="129" t="s">
        <v>2226</v>
      </c>
    </row>
    <row r="235" spans="1:8" ht="15" customHeight="1">
      <c r="A235" s="213"/>
      <c r="B235" s="213"/>
      <c r="C235" s="213"/>
      <c r="D235" s="213"/>
      <c r="E235" s="213"/>
      <c r="F235" s="129" t="s">
        <v>11</v>
      </c>
      <c r="G235" s="129">
        <v>3</v>
      </c>
      <c r="H235" s="129" t="s">
        <v>2227</v>
      </c>
    </row>
    <row r="236" spans="1:8" ht="15" customHeight="1">
      <c r="A236" s="213"/>
      <c r="B236" s="213"/>
      <c r="C236" s="213"/>
      <c r="D236" s="213"/>
      <c r="E236" s="213"/>
      <c r="F236" s="129" t="s">
        <v>10</v>
      </c>
      <c r="G236" s="129">
        <v>3</v>
      </c>
      <c r="H236" s="129" t="s">
        <v>2228</v>
      </c>
    </row>
    <row r="237" spans="1:8" ht="15" customHeight="1">
      <c r="A237" s="213"/>
      <c r="B237" s="213"/>
      <c r="C237" s="213"/>
      <c r="D237" s="213"/>
      <c r="E237" s="213"/>
      <c r="F237" s="129" t="s">
        <v>9</v>
      </c>
      <c r="G237" s="129">
        <v>3</v>
      </c>
      <c r="H237" s="129" t="s">
        <v>2229</v>
      </c>
    </row>
    <row r="238" spans="1:8" ht="15" customHeight="1">
      <c r="A238" s="213"/>
      <c r="B238" s="213"/>
      <c r="C238" s="213"/>
      <c r="D238" s="213"/>
      <c r="E238" s="213"/>
      <c r="F238" s="129" t="s">
        <v>8</v>
      </c>
      <c r="G238" s="129">
        <v>3</v>
      </c>
      <c r="H238" s="129" t="s">
        <v>2230</v>
      </c>
    </row>
    <row r="239" spans="1:8" ht="15" customHeight="1">
      <c r="A239" s="213"/>
      <c r="B239" s="213"/>
      <c r="C239" s="213"/>
      <c r="D239" s="213"/>
      <c r="E239" s="213"/>
      <c r="F239" s="129" t="s">
        <v>7</v>
      </c>
      <c r="G239" s="129">
        <v>3</v>
      </c>
      <c r="H239" s="129" t="s">
        <v>2231</v>
      </c>
    </row>
    <row r="240" spans="1:8" ht="15" customHeight="1">
      <c r="A240" s="213"/>
      <c r="B240" s="213"/>
      <c r="C240" s="213"/>
      <c r="D240" s="213"/>
      <c r="E240" s="213"/>
      <c r="F240" s="129" t="s">
        <v>6</v>
      </c>
      <c r="G240" s="129">
        <v>3</v>
      </c>
      <c r="H240" s="129" t="s">
        <v>2232</v>
      </c>
    </row>
    <row r="241" spans="1:8" ht="15" customHeight="1">
      <c r="A241" s="213"/>
      <c r="B241" s="213"/>
      <c r="C241" s="213"/>
      <c r="D241" s="213"/>
      <c r="E241" s="213"/>
      <c r="F241" s="129" t="s">
        <v>5</v>
      </c>
      <c r="G241" s="129">
        <v>3</v>
      </c>
      <c r="H241" s="129" t="s">
        <v>2233</v>
      </c>
    </row>
    <row r="242" spans="1:8" ht="15" customHeight="1">
      <c r="A242" s="213"/>
      <c r="B242" s="213"/>
      <c r="C242" s="213"/>
      <c r="D242" s="213"/>
      <c r="E242" s="213"/>
      <c r="F242" s="129" t="s">
        <v>4</v>
      </c>
      <c r="G242" s="129">
        <v>3</v>
      </c>
      <c r="H242" s="129" t="s">
        <v>2234</v>
      </c>
    </row>
    <row r="243" spans="1:8" ht="15" customHeight="1">
      <c r="A243" s="213"/>
      <c r="B243" s="213"/>
      <c r="C243" s="213"/>
      <c r="D243" s="213"/>
      <c r="E243" s="213"/>
      <c r="F243" s="129" t="s">
        <v>3</v>
      </c>
      <c r="G243" s="129">
        <v>3</v>
      </c>
      <c r="H243" s="129" t="s">
        <v>2235</v>
      </c>
    </row>
    <row r="244" spans="1:8" ht="15" customHeight="1">
      <c r="A244" s="213"/>
      <c r="B244" s="213"/>
      <c r="C244" s="213"/>
      <c r="D244" s="213"/>
      <c r="E244" s="213"/>
      <c r="F244" s="129" t="s">
        <v>2</v>
      </c>
      <c r="G244" s="129">
        <v>3</v>
      </c>
      <c r="H244" s="129" t="s">
        <v>2236</v>
      </c>
    </row>
    <row r="245" spans="1:8" ht="15" customHeight="1">
      <c r="A245" s="213"/>
      <c r="B245" s="213"/>
      <c r="C245" s="213"/>
      <c r="D245" s="213"/>
      <c r="E245" s="213"/>
      <c r="F245" s="129" t="s">
        <v>1</v>
      </c>
      <c r="G245" s="129">
        <v>2</v>
      </c>
      <c r="H245" s="129" t="s">
        <v>2237</v>
      </c>
    </row>
    <row r="246" spans="1:8" ht="15" customHeight="1">
      <c r="A246" s="213"/>
      <c r="B246" s="213"/>
      <c r="C246" s="213"/>
      <c r="D246" s="213"/>
      <c r="E246" s="213"/>
      <c r="F246" s="129" t="s">
        <v>0</v>
      </c>
      <c r="G246" s="129">
        <v>3</v>
      </c>
      <c r="H246" s="129" t="s">
        <v>2238</v>
      </c>
    </row>
    <row r="247" spans="1:8" ht="15" customHeight="1">
      <c r="A247" s="213"/>
      <c r="B247" s="213"/>
      <c r="C247" s="213"/>
      <c r="D247" s="213"/>
      <c r="E247" s="213"/>
      <c r="F247" s="129" t="s">
        <v>3</v>
      </c>
      <c r="G247" s="129">
        <v>3</v>
      </c>
      <c r="H247" s="129" t="s">
        <v>573</v>
      </c>
    </row>
    <row r="248" spans="1:8" ht="15" customHeight="1">
      <c r="A248" s="213"/>
      <c r="B248" s="213"/>
      <c r="C248" s="213"/>
      <c r="D248" s="213"/>
      <c r="E248" s="213"/>
      <c r="F248" s="129" t="s">
        <v>2</v>
      </c>
      <c r="G248" s="129">
        <v>3</v>
      </c>
      <c r="H248" s="129" t="s">
        <v>572</v>
      </c>
    </row>
    <row r="249" spans="1:8" ht="15" customHeight="1">
      <c r="A249" s="213"/>
      <c r="B249" s="213"/>
      <c r="C249" s="213"/>
      <c r="D249" s="213"/>
      <c r="E249" s="213"/>
      <c r="F249" s="129" t="s">
        <v>1</v>
      </c>
      <c r="G249" s="129">
        <v>2</v>
      </c>
      <c r="H249" s="129" t="s">
        <v>571</v>
      </c>
    </row>
    <row r="250" spans="1:8" ht="15" customHeight="1">
      <c r="A250" s="213"/>
      <c r="B250" s="213"/>
      <c r="C250" s="213"/>
      <c r="D250" s="213"/>
      <c r="E250" s="213"/>
      <c r="F250" s="129" t="s">
        <v>0</v>
      </c>
      <c r="G250" s="129">
        <v>3</v>
      </c>
      <c r="H250" s="129" t="s">
        <v>570</v>
      </c>
    </row>
    <row r="251" spans="1:5" ht="15" customHeight="1">
      <c r="A251" s="213"/>
      <c r="B251" s="213"/>
      <c r="C251" s="213"/>
      <c r="D251" s="213"/>
      <c r="E251" s="213"/>
    </row>
    <row r="252" spans="1:5" ht="15" customHeight="1">
      <c r="A252" s="213"/>
      <c r="B252" s="213"/>
      <c r="C252" s="213"/>
      <c r="D252" s="213"/>
      <c r="E252" s="213"/>
    </row>
    <row r="253" spans="1:5" ht="15" customHeight="1">
      <c r="A253" s="213"/>
      <c r="B253" s="213"/>
      <c r="C253" s="213"/>
      <c r="D253" s="213"/>
      <c r="E253" s="213"/>
    </row>
    <row r="254" spans="1:5" ht="15" customHeight="1">
      <c r="A254" s="213"/>
      <c r="B254" s="213"/>
      <c r="C254" s="213"/>
      <c r="D254" s="213"/>
      <c r="E254" s="213"/>
    </row>
    <row r="255" spans="1:5" ht="15" customHeight="1">
      <c r="A255" s="213"/>
      <c r="B255" s="213"/>
      <c r="C255" s="213"/>
      <c r="D255" s="213"/>
      <c r="E255" s="213"/>
    </row>
    <row r="256" spans="1:5" ht="15" customHeight="1">
      <c r="A256" s="213"/>
      <c r="B256" s="213"/>
      <c r="C256" s="213"/>
      <c r="D256" s="213"/>
      <c r="E256" s="213"/>
    </row>
    <row r="257" spans="1:5" ht="15" customHeight="1">
      <c r="A257" s="213"/>
      <c r="B257" s="213"/>
      <c r="C257" s="213"/>
      <c r="D257" s="213"/>
      <c r="E257" s="213"/>
    </row>
    <row r="258" spans="1:5" ht="15" customHeight="1">
      <c r="A258" s="213"/>
      <c r="B258" s="213"/>
      <c r="C258" s="213"/>
      <c r="D258" s="213"/>
      <c r="E258" s="213"/>
    </row>
    <row r="259" spans="1:5" ht="15" customHeight="1">
      <c r="A259" s="213"/>
      <c r="B259" s="213"/>
      <c r="C259" s="213"/>
      <c r="D259" s="213"/>
      <c r="E259" s="213"/>
    </row>
    <row r="260" spans="1:5" ht="15" customHeight="1">
      <c r="A260" s="213"/>
      <c r="B260" s="213"/>
      <c r="C260" s="213"/>
      <c r="D260" s="213"/>
      <c r="E260" s="213"/>
    </row>
    <row r="261" spans="1:5" ht="15" customHeight="1">
      <c r="A261" s="213"/>
      <c r="B261" s="213"/>
      <c r="C261" s="213"/>
      <c r="D261" s="213"/>
      <c r="E261" s="213"/>
    </row>
    <row r="262" spans="1:5" ht="15" customHeight="1">
      <c r="A262" s="213"/>
      <c r="B262" s="213"/>
      <c r="C262" s="213"/>
      <c r="D262" s="213"/>
      <c r="E262" s="213"/>
    </row>
    <row r="263" spans="1:5" ht="15" customHeight="1">
      <c r="A263" s="213"/>
      <c r="B263" s="213"/>
      <c r="C263" s="213"/>
      <c r="D263" s="213"/>
      <c r="E263" s="213"/>
    </row>
    <row r="264" spans="1:5" ht="15" customHeight="1">
      <c r="A264" s="213"/>
      <c r="B264" s="213"/>
      <c r="C264" s="213"/>
      <c r="D264" s="213"/>
      <c r="E264" s="213"/>
    </row>
    <row r="265" spans="1:5" ht="15" customHeight="1">
      <c r="A265" s="213"/>
      <c r="B265" s="213"/>
      <c r="C265" s="213"/>
      <c r="D265" s="213"/>
      <c r="E265" s="213"/>
    </row>
    <row r="266" spans="1:5" ht="15" customHeight="1">
      <c r="A266" s="213"/>
      <c r="B266" s="213"/>
      <c r="C266" s="213"/>
      <c r="D266" s="213"/>
      <c r="E266" s="213"/>
    </row>
    <row r="267" spans="1:5" ht="15" customHeight="1">
      <c r="A267" s="213"/>
      <c r="B267" s="213"/>
      <c r="C267" s="213"/>
      <c r="D267" s="213"/>
      <c r="E267" s="213"/>
    </row>
    <row r="268" spans="1:5" ht="15" customHeight="1">
      <c r="A268" s="213"/>
      <c r="B268" s="213"/>
      <c r="C268" s="213"/>
      <c r="D268" s="213"/>
      <c r="E268" s="213"/>
    </row>
    <row r="269" spans="1:5" ht="15" customHeight="1">
      <c r="A269" s="213"/>
      <c r="B269" s="213"/>
      <c r="C269" s="213"/>
      <c r="D269" s="213"/>
      <c r="E269" s="213"/>
    </row>
    <row r="270" spans="1:5" ht="15" customHeight="1">
      <c r="A270" s="213"/>
      <c r="B270" s="213"/>
      <c r="C270" s="213"/>
      <c r="D270" s="213"/>
      <c r="E270" s="213"/>
    </row>
    <row r="271" spans="1:5" ht="15" customHeight="1">
      <c r="A271" s="213"/>
      <c r="B271" s="213"/>
      <c r="C271" s="213"/>
      <c r="D271" s="213"/>
      <c r="E271" s="213"/>
    </row>
    <row r="272" spans="1:5" ht="15" customHeight="1">
      <c r="A272" s="213"/>
      <c r="B272" s="213"/>
      <c r="C272" s="213"/>
      <c r="D272" s="213"/>
      <c r="E272" s="213"/>
    </row>
    <row r="273" spans="1:5" ht="15" customHeight="1">
      <c r="A273" s="213"/>
      <c r="B273" s="213"/>
      <c r="C273" s="213"/>
      <c r="D273" s="213"/>
      <c r="E273" s="213"/>
    </row>
    <row r="274" spans="1:5" ht="15" customHeight="1">
      <c r="A274" s="213"/>
      <c r="B274" s="213"/>
      <c r="C274" s="213"/>
      <c r="D274" s="213"/>
      <c r="E274" s="213"/>
    </row>
    <row r="275" spans="1:5" ht="15" customHeight="1">
      <c r="A275" s="213"/>
      <c r="B275" s="213"/>
      <c r="C275" s="213"/>
      <c r="D275" s="213"/>
      <c r="E275" s="213"/>
    </row>
    <row r="276" spans="1:5" ht="15" customHeight="1">
      <c r="A276" s="213"/>
      <c r="B276" s="213"/>
      <c r="C276" s="213"/>
      <c r="D276" s="213"/>
      <c r="E276" s="213"/>
    </row>
    <row r="277" spans="1:5" ht="15" customHeight="1">
      <c r="A277" s="213"/>
      <c r="B277" s="213"/>
      <c r="C277" s="213"/>
      <c r="D277" s="213"/>
      <c r="E277" s="213"/>
    </row>
    <row r="278" spans="1:5" ht="15" customHeight="1">
      <c r="A278" s="213"/>
      <c r="B278" s="213"/>
      <c r="C278" s="213"/>
      <c r="D278" s="213"/>
      <c r="E278" s="213"/>
    </row>
    <row r="279" spans="1:5" ht="15" customHeight="1">
      <c r="A279" s="213"/>
      <c r="B279" s="213"/>
      <c r="C279" s="213"/>
      <c r="D279" s="213"/>
      <c r="E279" s="213"/>
    </row>
    <row r="280" spans="1:5" ht="15" customHeight="1">
      <c r="A280" s="213"/>
      <c r="B280" s="213"/>
      <c r="C280" s="213"/>
      <c r="D280" s="213"/>
      <c r="E280" s="213"/>
    </row>
    <row r="281" spans="1:5" ht="15" customHeight="1">
      <c r="A281" s="213"/>
      <c r="B281" s="213"/>
      <c r="C281" s="213"/>
      <c r="D281" s="213"/>
      <c r="E281" s="213"/>
    </row>
    <row r="282" spans="1:5" ht="15" customHeight="1">
      <c r="A282" s="213"/>
      <c r="B282" s="213"/>
      <c r="C282" s="213"/>
      <c r="D282" s="213"/>
      <c r="E282" s="213"/>
    </row>
    <row r="283" spans="1:5" ht="15" customHeight="1">
      <c r="A283" s="213"/>
      <c r="B283" s="213"/>
      <c r="C283" s="213"/>
      <c r="D283" s="213"/>
      <c r="E283" s="213"/>
    </row>
    <row r="284" spans="1:5" ht="15" customHeight="1">
      <c r="A284" s="213"/>
      <c r="B284" s="213"/>
      <c r="C284" s="213"/>
      <c r="D284" s="213"/>
      <c r="E284" s="213"/>
    </row>
    <row r="285" spans="1:5" ht="15" customHeight="1">
      <c r="A285" s="213"/>
      <c r="B285" s="213"/>
      <c r="C285" s="213"/>
      <c r="D285" s="213"/>
      <c r="E285" s="213"/>
    </row>
    <row r="286" spans="1:5" ht="15" customHeight="1">
      <c r="A286" s="213"/>
      <c r="B286" s="213"/>
      <c r="C286" s="213"/>
      <c r="D286" s="213"/>
      <c r="E286" s="213"/>
    </row>
    <row r="287" spans="1:5" ht="15" customHeight="1">
      <c r="A287" s="213"/>
      <c r="B287" s="213"/>
      <c r="C287" s="213"/>
      <c r="D287" s="213"/>
      <c r="E287" s="213"/>
    </row>
    <row r="288" spans="1:5" ht="15" customHeight="1">
      <c r="A288" s="213"/>
      <c r="B288" s="213"/>
      <c r="C288" s="213"/>
      <c r="D288" s="213"/>
      <c r="E288" s="213"/>
    </row>
    <row r="289" spans="1:5" ht="15" customHeight="1">
      <c r="A289" s="213"/>
      <c r="B289" s="213"/>
      <c r="C289" s="213"/>
      <c r="D289" s="213"/>
      <c r="E289" s="213"/>
    </row>
    <row r="290" spans="1:5" ht="15" customHeight="1">
      <c r="A290" s="213"/>
      <c r="B290" s="213"/>
      <c r="C290" s="213"/>
      <c r="D290" s="213"/>
      <c r="E290" s="213"/>
    </row>
    <row r="291" spans="1:5" ht="15" customHeight="1">
      <c r="A291" s="213"/>
      <c r="B291" s="213"/>
      <c r="C291" s="213"/>
      <c r="D291" s="213"/>
      <c r="E291" s="213"/>
    </row>
    <row r="292" spans="1:5" ht="15" customHeight="1">
      <c r="A292" s="213"/>
      <c r="B292" s="213"/>
      <c r="C292" s="213"/>
      <c r="D292" s="213"/>
      <c r="E292" s="213"/>
    </row>
    <row r="293" spans="1:5" ht="15" customHeight="1">
      <c r="A293" s="213"/>
      <c r="B293" s="213"/>
      <c r="C293" s="213"/>
      <c r="D293" s="213"/>
      <c r="E293" s="213"/>
    </row>
    <row r="294" spans="1:5" ht="15" customHeight="1">
      <c r="A294" s="213"/>
      <c r="B294" s="213"/>
      <c r="C294" s="213"/>
      <c r="D294" s="213"/>
      <c r="E294" s="213"/>
    </row>
    <row r="295" spans="1:5" ht="15" customHeight="1">
      <c r="A295" s="213"/>
      <c r="B295" s="213"/>
      <c r="C295" s="213"/>
      <c r="D295" s="213"/>
      <c r="E295" s="213"/>
    </row>
    <row r="296" spans="1:5" ht="15" customHeight="1">
      <c r="A296" s="213"/>
      <c r="B296" s="213"/>
      <c r="C296" s="213"/>
      <c r="D296" s="213"/>
      <c r="E296" s="213"/>
    </row>
    <row r="297" spans="1:5" ht="15" customHeight="1">
      <c r="A297" s="213"/>
      <c r="B297" s="213"/>
      <c r="C297" s="213"/>
      <c r="D297" s="213"/>
      <c r="E297" s="213"/>
    </row>
    <row r="298" spans="1:5" ht="15" customHeight="1">
      <c r="A298" s="213"/>
      <c r="B298" s="213"/>
      <c r="C298" s="213"/>
      <c r="D298" s="213"/>
      <c r="E298" s="213"/>
    </row>
    <row r="299" spans="1:5" ht="15" customHeight="1">
      <c r="A299" s="213"/>
      <c r="B299" s="213"/>
      <c r="C299" s="213"/>
      <c r="D299" s="213"/>
      <c r="E299" s="213"/>
    </row>
    <row r="300" spans="1:5" ht="15" customHeight="1">
      <c r="A300" s="213"/>
      <c r="B300" s="213"/>
      <c r="C300" s="213"/>
      <c r="D300" s="213"/>
      <c r="E300" s="213"/>
    </row>
    <row r="301" spans="1:5" ht="15" customHeight="1">
      <c r="A301" s="213"/>
      <c r="B301" s="213"/>
      <c r="C301" s="213"/>
      <c r="D301" s="213"/>
      <c r="E301" s="213"/>
    </row>
    <row r="302" spans="1:5" ht="15" customHeight="1">
      <c r="A302" s="213"/>
      <c r="B302" s="213"/>
      <c r="C302" s="213"/>
      <c r="D302" s="213"/>
      <c r="E302" s="213"/>
    </row>
    <row r="303" spans="1:5" ht="15" customHeight="1">
      <c r="A303" s="213"/>
      <c r="B303" s="213"/>
      <c r="C303" s="213"/>
      <c r="D303" s="213"/>
      <c r="E303" s="213"/>
    </row>
    <row r="304" spans="1:5" ht="15" customHeight="1">
      <c r="A304" s="213"/>
      <c r="B304" s="213"/>
      <c r="C304" s="213"/>
      <c r="D304" s="213"/>
      <c r="E304" s="213"/>
    </row>
    <row r="305" spans="1:5" ht="15" customHeight="1">
      <c r="A305" s="213"/>
      <c r="B305" s="213"/>
      <c r="C305" s="213"/>
      <c r="D305" s="213"/>
      <c r="E305" s="213"/>
    </row>
    <row r="306" spans="1:5" ht="15" customHeight="1">
      <c r="A306" s="213"/>
      <c r="B306" s="213"/>
      <c r="C306" s="213"/>
      <c r="D306" s="213"/>
      <c r="E306" s="213"/>
    </row>
    <row r="307" spans="1:5" ht="15" customHeight="1">
      <c r="A307" s="213"/>
      <c r="B307" s="213"/>
      <c r="C307" s="213"/>
      <c r="D307" s="213"/>
      <c r="E307" s="213"/>
    </row>
    <row r="308" spans="1:5" ht="15" customHeight="1">
      <c r="A308" s="213"/>
      <c r="B308" s="213"/>
      <c r="C308" s="213"/>
      <c r="D308" s="213"/>
      <c r="E308" s="213"/>
    </row>
    <row r="309" spans="1:5" ht="15" customHeight="1">
      <c r="A309" s="213"/>
      <c r="B309" s="213"/>
      <c r="C309" s="213"/>
      <c r="D309" s="213"/>
      <c r="E309" s="213"/>
    </row>
    <row r="310" spans="1:5" ht="15" customHeight="1">
      <c r="A310" s="213"/>
      <c r="B310" s="213"/>
      <c r="C310" s="213"/>
      <c r="D310" s="213"/>
      <c r="E310" s="213"/>
    </row>
    <row r="311" spans="1:5" ht="15" customHeight="1">
      <c r="A311" s="213"/>
      <c r="B311" s="213"/>
      <c r="C311" s="213"/>
      <c r="D311" s="213"/>
      <c r="E311" s="213"/>
    </row>
    <row r="312" spans="1:5" ht="15" customHeight="1">
      <c r="A312" s="213"/>
      <c r="B312" s="213"/>
      <c r="C312" s="213"/>
      <c r="D312" s="213"/>
      <c r="E312" s="213"/>
    </row>
    <row r="313" spans="1:5" ht="15" customHeight="1">
      <c r="A313" s="213"/>
      <c r="B313" s="213"/>
      <c r="C313" s="213"/>
      <c r="D313" s="213"/>
      <c r="E313" s="213"/>
    </row>
    <row r="314" spans="1:5" ht="15" customHeight="1">
      <c r="A314" s="213"/>
      <c r="B314" s="213"/>
      <c r="C314" s="213"/>
      <c r="D314" s="213"/>
      <c r="E314" s="213"/>
    </row>
    <row r="315" spans="1:5" ht="15" customHeight="1">
      <c r="A315" s="213"/>
      <c r="B315" s="213"/>
      <c r="C315" s="213"/>
      <c r="D315" s="213"/>
      <c r="E315" s="213"/>
    </row>
    <row r="316" spans="1:5" ht="15" customHeight="1">
      <c r="A316" s="213"/>
      <c r="B316" s="213"/>
      <c r="C316" s="213"/>
      <c r="D316" s="213"/>
      <c r="E316" s="213"/>
    </row>
    <row r="317" spans="1:5" ht="15" customHeight="1">
      <c r="A317" s="213"/>
      <c r="B317" s="213"/>
      <c r="C317" s="213"/>
      <c r="D317" s="213"/>
      <c r="E317" s="213"/>
    </row>
    <row r="318" spans="1:5" ht="15" customHeight="1">
      <c r="A318" s="213"/>
      <c r="B318" s="213"/>
      <c r="C318" s="213"/>
      <c r="D318" s="213"/>
      <c r="E318" s="213"/>
    </row>
    <row r="319" spans="1:5" ht="15" customHeight="1">
      <c r="A319" s="213"/>
      <c r="B319" s="213"/>
      <c r="C319" s="213"/>
      <c r="D319" s="213"/>
      <c r="E319" s="213"/>
    </row>
    <row r="320" spans="1:5" ht="15" customHeight="1">
      <c r="A320" s="213"/>
      <c r="B320" s="213"/>
      <c r="C320" s="213"/>
      <c r="D320" s="213"/>
      <c r="E320" s="213"/>
    </row>
    <row r="321" spans="1:5" ht="15" customHeight="1">
      <c r="A321" s="213"/>
      <c r="B321" s="213"/>
      <c r="C321" s="213"/>
      <c r="D321" s="213"/>
      <c r="E321" s="213"/>
    </row>
    <row r="322" spans="1:5" ht="15" customHeight="1">
      <c r="A322" s="213"/>
      <c r="B322" s="213"/>
      <c r="C322" s="213"/>
      <c r="D322" s="213"/>
      <c r="E322" s="213"/>
    </row>
    <row r="323" spans="1:5" ht="15" customHeight="1">
      <c r="A323" s="213"/>
      <c r="B323" s="213"/>
      <c r="C323" s="213"/>
      <c r="D323" s="213"/>
      <c r="E323" s="213"/>
    </row>
    <row r="324" spans="1:5" ht="15" customHeight="1">
      <c r="A324" s="213"/>
      <c r="B324" s="213"/>
      <c r="C324" s="213"/>
      <c r="D324" s="213"/>
      <c r="E324" s="213"/>
    </row>
    <row r="325" spans="1:5" ht="15" customHeight="1">
      <c r="A325" s="213"/>
      <c r="B325" s="213"/>
      <c r="C325" s="213"/>
      <c r="D325" s="213"/>
      <c r="E325" s="213"/>
    </row>
    <row r="326" spans="1:5" ht="15" customHeight="1">
      <c r="A326" s="213"/>
      <c r="B326" s="213"/>
      <c r="C326" s="213"/>
      <c r="D326" s="213"/>
      <c r="E326" s="213"/>
    </row>
    <row r="327" spans="1:5" ht="15" customHeight="1">
      <c r="A327" s="213"/>
      <c r="B327" s="213"/>
      <c r="C327" s="213"/>
      <c r="D327" s="213"/>
      <c r="E327" s="213"/>
    </row>
    <row r="328" spans="1:5" ht="15" customHeight="1">
      <c r="A328" s="213"/>
      <c r="B328" s="213"/>
      <c r="C328" s="213"/>
      <c r="D328" s="213"/>
      <c r="E328" s="213"/>
    </row>
    <row r="329" spans="1:5" ht="15" customHeight="1">
      <c r="A329" s="213"/>
      <c r="B329" s="213"/>
      <c r="C329" s="213"/>
      <c r="D329" s="213"/>
      <c r="E329" s="213"/>
    </row>
    <row r="330" spans="1:5" ht="15" customHeight="1">
      <c r="A330" s="213"/>
      <c r="B330" s="213"/>
      <c r="C330" s="213"/>
      <c r="D330" s="213"/>
      <c r="E330" s="213"/>
    </row>
    <row r="331" spans="1:5" ht="15" customHeight="1">
      <c r="A331" s="213"/>
      <c r="B331" s="213"/>
      <c r="C331" s="213"/>
      <c r="D331" s="213"/>
      <c r="E331" s="213"/>
    </row>
    <row r="332" spans="1:5" ht="15" customHeight="1">
      <c r="A332" s="213"/>
      <c r="B332" s="213"/>
      <c r="C332" s="213"/>
      <c r="D332" s="213"/>
      <c r="E332" s="213"/>
    </row>
    <row r="333" spans="1:5" ht="15" customHeight="1">
      <c r="A333" s="213"/>
      <c r="B333" s="213"/>
      <c r="C333" s="213"/>
      <c r="D333" s="213"/>
      <c r="E333" s="213"/>
    </row>
    <row r="334" spans="1:5" ht="15" customHeight="1">
      <c r="A334" s="213"/>
      <c r="B334" s="213"/>
      <c r="C334" s="213"/>
      <c r="D334" s="213"/>
      <c r="E334" s="213"/>
    </row>
    <row r="335" spans="1:5" ht="15" customHeight="1">
      <c r="A335" s="213"/>
      <c r="B335" s="213"/>
      <c r="C335" s="213"/>
      <c r="D335" s="213"/>
      <c r="E335" s="213"/>
    </row>
    <row r="336" spans="1:5" ht="15" customHeight="1">
      <c r="A336" s="213"/>
      <c r="B336" s="213"/>
      <c r="C336" s="213"/>
      <c r="D336" s="213"/>
      <c r="E336" s="213"/>
    </row>
    <row r="337" spans="1:5" ht="15" customHeight="1">
      <c r="A337" s="213"/>
      <c r="B337" s="213"/>
      <c r="C337" s="213"/>
      <c r="D337" s="213"/>
      <c r="E337" s="213"/>
    </row>
    <row r="338" spans="1:5" ht="15" customHeight="1">
      <c r="A338" s="213"/>
      <c r="B338" s="213"/>
      <c r="C338" s="213"/>
      <c r="D338" s="213"/>
      <c r="E338" s="213"/>
    </row>
    <row r="339" spans="1:5" ht="15" customHeight="1">
      <c r="A339" s="213"/>
      <c r="B339" s="213"/>
      <c r="C339" s="213"/>
      <c r="D339" s="213"/>
      <c r="E339" s="213"/>
    </row>
    <row r="340" spans="1:5" ht="15" customHeight="1">
      <c r="A340" s="213"/>
      <c r="B340" s="213"/>
      <c r="C340" s="213"/>
      <c r="D340" s="213"/>
      <c r="E340" s="213"/>
    </row>
    <row r="341" spans="1:5" ht="15" customHeight="1">
      <c r="A341" s="213"/>
      <c r="B341" s="213"/>
      <c r="C341" s="213"/>
      <c r="D341" s="213"/>
      <c r="E341" s="213"/>
    </row>
    <row r="342" spans="1:5" ht="15" customHeight="1">
      <c r="A342" s="213"/>
      <c r="B342" s="213"/>
      <c r="C342" s="213"/>
      <c r="D342" s="213"/>
      <c r="E342" s="213"/>
    </row>
    <row r="343" spans="1:5" ht="15" customHeight="1">
      <c r="A343" s="213"/>
      <c r="B343" s="213"/>
      <c r="C343" s="213"/>
      <c r="D343" s="213"/>
      <c r="E343" s="213"/>
    </row>
    <row r="344" spans="1:5" ht="15" customHeight="1">
      <c r="A344" s="213"/>
      <c r="B344" s="213"/>
      <c r="C344" s="213"/>
      <c r="D344" s="213"/>
      <c r="E344" s="213"/>
    </row>
    <row r="345" spans="1:5" ht="15" customHeight="1">
      <c r="A345" s="213"/>
      <c r="B345" s="213"/>
      <c r="C345" s="213"/>
      <c r="D345" s="213"/>
      <c r="E345" s="213"/>
    </row>
    <row r="346" spans="1:5" ht="15" customHeight="1">
      <c r="A346" s="213"/>
      <c r="B346" s="213"/>
      <c r="C346" s="213"/>
      <c r="D346" s="213"/>
      <c r="E346" s="213"/>
    </row>
    <row r="347" spans="1:5" ht="15" customHeight="1">
      <c r="A347" s="213"/>
      <c r="B347" s="213"/>
      <c r="C347" s="213"/>
      <c r="D347" s="213"/>
      <c r="E347" s="213"/>
    </row>
    <row r="348" spans="1:5" ht="15" customHeight="1">
      <c r="A348" s="213"/>
      <c r="B348" s="213"/>
      <c r="C348" s="213"/>
      <c r="D348" s="213"/>
      <c r="E348" s="213"/>
    </row>
    <row r="349" spans="1:5" ht="15" customHeight="1">
      <c r="A349" s="213"/>
      <c r="B349" s="213"/>
      <c r="C349" s="213"/>
      <c r="D349" s="213"/>
      <c r="E349" s="213"/>
    </row>
    <row r="350" spans="1:5" ht="15" customHeight="1">
      <c r="A350" s="213"/>
      <c r="B350" s="213"/>
      <c r="C350" s="213"/>
      <c r="D350" s="213"/>
      <c r="E350" s="213"/>
    </row>
    <row r="351" spans="1:5" ht="15" customHeight="1">
      <c r="A351" s="213"/>
      <c r="B351" s="213"/>
      <c r="C351" s="213"/>
      <c r="D351" s="213"/>
      <c r="E351" s="213"/>
    </row>
    <row r="352" spans="1:5" ht="15" customHeight="1">
      <c r="A352" s="213"/>
      <c r="B352" s="213"/>
      <c r="C352" s="213"/>
      <c r="D352" s="213"/>
      <c r="E352" s="213"/>
    </row>
    <row r="353" spans="1:5" ht="15" customHeight="1">
      <c r="A353" s="213"/>
      <c r="B353" s="213"/>
      <c r="C353" s="213"/>
      <c r="D353" s="213"/>
      <c r="E353" s="213"/>
    </row>
    <row r="354" spans="1:5" ht="15" customHeight="1">
      <c r="A354" s="213"/>
      <c r="B354" s="213"/>
      <c r="C354" s="213"/>
      <c r="D354" s="213"/>
      <c r="E354" s="213"/>
    </row>
    <row r="355" spans="1:5" ht="15" customHeight="1">
      <c r="A355" s="213"/>
      <c r="B355" s="213"/>
      <c r="C355" s="213"/>
      <c r="D355" s="213"/>
      <c r="E355" s="213"/>
    </row>
    <row r="356" spans="1:5" ht="15" customHeight="1">
      <c r="A356" s="213"/>
      <c r="B356" s="213"/>
      <c r="C356" s="213"/>
      <c r="D356" s="213"/>
      <c r="E356" s="213"/>
    </row>
    <row r="357" spans="1:5" ht="15" customHeight="1">
      <c r="A357" s="213"/>
      <c r="B357" s="213"/>
      <c r="C357" s="213"/>
      <c r="D357" s="213"/>
      <c r="E357" s="213"/>
    </row>
    <row r="358" spans="1:5" ht="15" customHeight="1">
      <c r="A358" s="213"/>
      <c r="B358" s="213"/>
      <c r="C358" s="213"/>
      <c r="D358" s="213"/>
      <c r="E358" s="213"/>
    </row>
    <row r="359" spans="1:5" ht="15" customHeight="1">
      <c r="A359" s="213"/>
      <c r="B359" s="213"/>
      <c r="C359" s="213"/>
      <c r="D359" s="213"/>
      <c r="E359" s="213"/>
    </row>
    <row r="360" spans="1:5" ht="15" customHeight="1">
      <c r="A360" s="213"/>
      <c r="B360" s="213"/>
      <c r="C360" s="213"/>
      <c r="D360" s="213"/>
      <c r="E360" s="213"/>
    </row>
    <row r="361" spans="1:5" ht="15" customHeight="1">
      <c r="A361" s="213"/>
      <c r="B361" s="213"/>
      <c r="C361" s="213"/>
      <c r="D361" s="213"/>
      <c r="E361" s="213"/>
    </row>
    <row r="362" spans="1:5" ht="15" customHeight="1">
      <c r="A362" s="213"/>
      <c r="B362" s="213"/>
      <c r="C362" s="213"/>
      <c r="D362" s="213"/>
      <c r="E362" s="213"/>
    </row>
    <row r="363" spans="1:5" ht="15" customHeight="1">
      <c r="A363" s="213"/>
      <c r="B363" s="213"/>
      <c r="C363" s="213"/>
      <c r="D363" s="213"/>
      <c r="E363" s="213"/>
    </row>
    <row r="364" spans="1:5" ht="15" customHeight="1">
      <c r="A364" s="213"/>
      <c r="B364" s="213"/>
      <c r="C364" s="213"/>
      <c r="D364" s="213"/>
      <c r="E364" s="213"/>
    </row>
    <row r="365" spans="1:5" ht="15" customHeight="1">
      <c r="A365" s="213"/>
      <c r="B365" s="213"/>
      <c r="C365" s="213"/>
      <c r="D365" s="213"/>
      <c r="E365" s="213"/>
    </row>
    <row r="366" spans="1:5" ht="15" customHeight="1">
      <c r="A366" s="213"/>
      <c r="B366" s="213"/>
      <c r="C366" s="213"/>
      <c r="D366" s="213"/>
      <c r="E366" s="213"/>
    </row>
    <row r="367" spans="1:5" ht="15" customHeight="1">
      <c r="A367" s="213"/>
      <c r="B367" s="213"/>
      <c r="C367" s="213"/>
      <c r="D367" s="213"/>
      <c r="E367" s="213"/>
    </row>
    <row r="368" spans="1:5" ht="15" customHeight="1">
      <c r="A368" s="213"/>
      <c r="B368" s="213"/>
      <c r="C368" s="213"/>
      <c r="D368" s="213"/>
      <c r="E368" s="213"/>
    </row>
    <row r="369" spans="1:5" ht="15" customHeight="1">
      <c r="A369" s="213"/>
      <c r="B369" s="213"/>
      <c r="C369" s="213"/>
      <c r="D369" s="213"/>
      <c r="E369" s="213"/>
    </row>
    <row r="370" spans="1:5" ht="15" customHeight="1">
      <c r="A370" s="213"/>
      <c r="B370" s="213"/>
      <c r="C370" s="213"/>
      <c r="D370" s="213"/>
      <c r="E370" s="213"/>
    </row>
    <row r="371" spans="1:5" ht="15" customHeight="1">
      <c r="A371" s="213"/>
      <c r="B371" s="213"/>
      <c r="C371" s="213"/>
      <c r="D371" s="213"/>
      <c r="E371" s="213"/>
    </row>
    <row r="372" spans="1:5" ht="15" customHeight="1">
      <c r="A372" s="213"/>
      <c r="B372" s="213"/>
      <c r="C372" s="213"/>
      <c r="D372" s="213"/>
      <c r="E372" s="213"/>
    </row>
    <row r="373" spans="1:5" ht="15" customHeight="1">
      <c r="A373" s="213"/>
      <c r="B373" s="213"/>
      <c r="C373" s="213"/>
      <c r="D373" s="213"/>
      <c r="E373" s="213"/>
    </row>
    <row r="374" spans="1:5" ht="15" customHeight="1">
      <c r="A374" s="213"/>
      <c r="B374" s="213"/>
      <c r="C374" s="213"/>
      <c r="D374" s="213"/>
      <c r="E374" s="213"/>
    </row>
    <row r="375" spans="1:5" ht="15" customHeight="1">
      <c r="A375" s="213"/>
      <c r="B375" s="213"/>
      <c r="C375" s="213"/>
      <c r="D375" s="213"/>
      <c r="E375" s="213"/>
    </row>
    <row r="376" spans="1:5" ht="15" customHeight="1">
      <c r="A376" s="213"/>
      <c r="B376" s="213"/>
      <c r="C376" s="213"/>
      <c r="D376" s="213"/>
      <c r="E376" s="213"/>
    </row>
    <row r="377" spans="1:5" ht="15" customHeight="1">
      <c r="A377" s="213"/>
      <c r="B377" s="213"/>
      <c r="C377" s="213"/>
      <c r="D377" s="213"/>
      <c r="E377" s="213"/>
    </row>
    <row r="378" spans="1:5" ht="15" customHeight="1">
      <c r="A378" s="213"/>
      <c r="B378" s="213"/>
      <c r="C378" s="213"/>
      <c r="D378" s="213"/>
      <c r="E378" s="213"/>
    </row>
    <row r="379" spans="1:5" ht="15" customHeight="1">
      <c r="A379" s="213"/>
      <c r="B379" s="213"/>
      <c r="C379" s="213"/>
      <c r="D379" s="213"/>
      <c r="E379" s="213"/>
    </row>
    <row r="380" spans="1:5" ht="15" customHeight="1">
      <c r="A380" s="213"/>
      <c r="B380" s="213"/>
      <c r="C380" s="213"/>
      <c r="D380" s="213"/>
      <c r="E380" s="213"/>
    </row>
    <row r="381" spans="1:5" ht="15" customHeight="1">
      <c r="A381" s="213"/>
      <c r="B381" s="213"/>
      <c r="C381" s="213"/>
      <c r="D381" s="213"/>
      <c r="E381" s="213"/>
    </row>
    <row r="382" spans="1:5" ht="15" customHeight="1">
      <c r="A382" s="213"/>
      <c r="B382" s="213"/>
      <c r="C382" s="213"/>
      <c r="D382" s="213"/>
      <c r="E382" s="213"/>
    </row>
    <row r="383" spans="1:5" ht="15" customHeight="1">
      <c r="A383" s="213"/>
      <c r="B383" s="213"/>
      <c r="C383" s="213"/>
      <c r="D383" s="213"/>
      <c r="E383" s="213"/>
    </row>
    <row r="384" spans="1:5" ht="15" customHeight="1">
      <c r="A384" s="213"/>
      <c r="B384" s="213"/>
      <c r="C384" s="213"/>
      <c r="D384" s="213"/>
      <c r="E384" s="213"/>
    </row>
    <row r="385" spans="1:5" ht="15" customHeight="1">
      <c r="A385" s="213"/>
      <c r="B385" s="213"/>
      <c r="C385" s="213"/>
      <c r="D385" s="213"/>
      <c r="E385" s="213"/>
    </row>
    <row r="386" spans="1:5" ht="15" customHeight="1">
      <c r="A386" s="213"/>
      <c r="B386" s="213"/>
      <c r="C386" s="213"/>
      <c r="D386" s="213"/>
      <c r="E386" s="213"/>
    </row>
    <row r="387" spans="1:5" ht="15" customHeight="1">
      <c r="A387" s="213"/>
      <c r="B387" s="213"/>
      <c r="C387" s="213"/>
      <c r="D387" s="213"/>
      <c r="E387" s="213"/>
    </row>
    <row r="388" spans="1:5" ht="15" customHeight="1">
      <c r="A388" s="213"/>
      <c r="B388" s="213"/>
      <c r="C388" s="213"/>
      <c r="D388" s="213"/>
      <c r="E388" s="213"/>
    </row>
    <row r="389" spans="1:5" ht="15" customHeight="1">
      <c r="A389" s="213"/>
      <c r="B389" s="213"/>
      <c r="C389" s="213"/>
      <c r="D389" s="213"/>
      <c r="E389" s="213"/>
    </row>
    <row r="390" spans="1:5" ht="15" customHeight="1">
      <c r="A390" s="213"/>
      <c r="B390" s="213"/>
      <c r="C390" s="213"/>
      <c r="D390" s="213"/>
      <c r="E390" s="213"/>
    </row>
    <row r="391" spans="1:5" ht="15" customHeight="1">
      <c r="A391" s="213"/>
      <c r="B391" s="213"/>
      <c r="C391" s="213"/>
      <c r="D391" s="213"/>
      <c r="E391" s="213"/>
    </row>
    <row r="392" spans="1:5" ht="15" customHeight="1">
      <c r="A392" s="213"/>
      <c r="B392" s="213"/>
      <c r="C392" s="213"/>
      <c r="D392" s="213"/>
      <c r="E392" s="213"/>
    </row>
    <row r="393" spans="1:5" ht="15" customHeight="1">
      <c r="A393" s="213"/>
      <c r="B393" s="213"/>
      <c r="C393" s="213"/>
      <c r="D393" s="213"/>
      <c r="E393" s="213"/>
    </row>
    <row r="394" spans="1:5" ht="15" customHeight="1">
      <c r="A394" s="213"/>
      <c r="B394" s="213"/>
      <c r="C394" s="213"/>
      <c r="D394" s="213"/>
      <c r="E394" s="213"/>
    </row>
    <row r="395" spans="1:5" ht="15" customHeight="1">
      <c r="A395" s="213"/>
      <c r="B395" s="213"/>
      <c r="C395" s="213"/>
      <c r="D395" s="213"/>
      <c r="E395" s="213"/>
    </row>
    <row r="396" spans="1:5" ht="15" customHeight="1">
      <c r="A396" s="213"/>
      <c r="B396" s="213"/>
      <c r="C396" s="213"/>
      <c r="D396" s="213"/>
      <c r="E396" s="213"/>
    </row>
    <row r="397" spans="1:5" ht="15" customHeight="1">
      <c r="A397" s="213"/>
      <c r="B397" s="213"/>
      <c r="C397" s="213"/>
      <c r="D397" s="213"/>
      <c r="E397" s="213"/>
    </row>
    <row r="398" spans="1:5" ht="15" customHeight="1">
      <c r="A398" s="213"/>
      <c r="B398" s="213"/>
      <c r="C398" s="213"/>
      <c r="D398" s="213"/>
      <c r="E398" s="213"/>
    </row>
    <row r="399" spans="1:5" ht="15" customHeight="1">
      <c r="A399" s="213"/>
      <c r="B399" s="213"/>
      <c r="C399" s="213"/>
      <c r="D399" s="213"/>
      <c r="E399" s="213"/>
    </row>
    <row r="400" spans="1:5" ht="15" customHeight="1">
      <c r="A400" s="213"/>
      <c r="B400" s="213"/>
      <c r="C400" s="213"/>
      <c r="D400" s="213"/>
      <c r="E400" s="213"/>
    </row>
    <row r="401" spans="1:5" ht="15" customHeight="1">
      <c r="A401" s="213"/>
      <c r="B401" s="213"/>
      <c r="C401" s="213"/>
      <c r="D401" s="213"/>
      <c r="E401" s="213"/>
    </row>
    <row r="402" spans="1:5" ht="15" customHeight="1">
      <c r="A402" s="213"/>
      <c r="B402" s="213"/>
      <c r="C402" s="213"/>
      <c r="D402" s="213"/>
      <c r="E402" s="213"/>
    </row>
    <row r="403" spans="1:5" ht="15" customHeight="1">
      <c r="A403" s="213"/>
      <c r="B403" s="213"/>
      <c r="C403" s="213"/>
      <c r="D403" s="213"/>
      <c r="E403" s="213"/>
    </row>
    <row r="404" spans="1:5" ht="15" customHeight="1">
      <c r="A404" s="213"/>
      <c r="B404" s="213"/>
      <c r="C404" s="213"/>
      <c r="D404" s="213"/>
      <c r="E404" s="213"/>
    </row>
    <row r="405" spans="1:5" ht="15" customHeight="1">
      <c r="A405" s="213"/>
      <c r="B405" s="213"/>
      <c r="C405" s="213"/>
      <c r="D405" s="213"/>
      <c r="E405" s="213"/>
    </row>
    <row r="406" spans="1:5" ht="15" customHeight="1">
      <c r="A406" s="213"/>
      <c r="B406" s="213"/>
      <c r="C406" s="213"/>
      <c r="D406" s="213"/>
      <c r="E406" s="213"/>
    </row>
    <row r="407" spans="1:5" ht="15" customHeight="1">
      <c r="A407" s="213"/>
      <c r="B407" s="213"/>
      <c r="C407" s="213"/>
      <c r="D407" s="213"/>
      <c r="E407" s="213"/>
    </row>
    <row r="408" spans="1:5" ht="15" customHeight="1">
      <c r="A408" s="213"/>
      <c r="B408" s="213"/>
      <c r="C408" s="213"/>
      <c r="D408" s="213"/>
      <c r="E408" s="213"/>
    </row>
    <row r="409" spans="1:5" ht="15" customHeight="1">
      <c r="A409" s="213"/>
      <c r="B409" s="213"/>
      <c r="C409" s="213"/>
      <c r="D409" s="213"/>
      <c r="E409" s="213"/>
    </row>
    <row r="410" spans="1:5" ht="15" customHeight="1">
      <c r="A410" s="213"/>
      <c r="B410" s="213"/>
      <c r="C410" s="213"/>
      <c r="D410" s="213"/>
      <c r="E410" s="213"/>
    </row>
    <row r="411" spans="1:5" ht="15" customHeight="1">
      <c r="A411" s="213"/>
      <c r="B411" s="213"/>
      <c r="C411" s="213"/>
      <c r="D411" s="213"/>
      <c r="E411" s="213"/>
    </row>
    <row r="412" spans="1:5" ht="15" customHeight="1">
      <c r="A412" s="213"/>
      <c r="B412" s="213"/>
      <c r="C412" s="213"/>
      <c r="D412" s="213"/>
      <c r="E412" s="213"/>
    </row>
    <row r="413" spans="1:5" ht="15" customHeight="1">
      <c r="A413" s="213"/>
      <c r="B413" s="213"/>
      <c r="C413" s="213"/>
      <c r="D413" s="213"/>
      <c r="E413" s="213"/>
    </row>
    <row r="414" spans="1:5" ht="15" customHeight="1">
      <c r="A414" s="213"/>
      <c r="B414" s="213"/>
      <c r="C414" s="213"/>
      <c r="D414" s="213"/>
      <c r="E414" s="213"/>
    </row>
    <row r="415" spans="1:5" ht="15" customHeight="1">
      <c r="A415" s="213"/>
      <c r="B415" s="213"/>
      <c r="C415" s="213"/>
      <c r="D415" s="213"/>
      <c r="E415" s="213"/>
    </row>
    <row r="416" spans="1:5" ht="15" customHeight="1">
      <c r="A416" s="213"/>
      <c r="B416" s="213"/>
      <c r="C416" s="213"/>
      <c r="D416" s="213"/>
      <c r="E416" s="213"/>
    </row>
    <row r="417" spans="1:5" ht="15" customHeight="1">
      <c r="A417" s="213"/>
      <c r="B417" s="213"/>
      <c r="C417" s="213"/>
      <c r="D417" s="213"/>
      <c r="E417" s="213"/>
    </row>
    <row r="418" spans="1:5" ht="15" customHeight="1">
      <c r="A418" s="213"/>
      <c r="B418" s="213"/>
      <c r="C418" s="213"/>
      <c r="D418" s="213"/>
      <c r="E418" s="213"/>
    </row>
    <row r="419" spans="1:5" ht="15" customHeight="1">
      <c r="A419" s="213"/>
      <c r="B419" s="213"/>
      <c r="C419" s="213"/>
      <c r="D419" s="213"/>
      <c r="E419" s="213"/>
    </row>
    <row r="420" spans="1:5" ht="15" customHeight="1">
      <c r="A420" s="213"/>
      <c r="B420" s="213"/>
      <c r="C420" s="213"/>
      <c r="D420" s="213"/>
      <c r="E420" s="213"/>
    </row>
    <row r="421" spans="1:5" ht="15" customHeight="1">
      <c r="A421" s="213"/>
      <c r="B421" s="213"/>
      <c r="C421" s="213"/>
      <c r="D421" s="213"/>
      <c r="E421" s="213"/>
    </row>
    <row r="422" spans="1:5" ht="15" customHeight="1">
      <c r="A422" s="213"/>
      <c r="B422" s="213"/>
      <c r="C422" s="213"/>
      <c r="D422" s="213"/>
      <c r="E422" s="213"/>
    </row>
    <row r="423" spans="1:5" ht="15" customHeight="1">
      <c r="A423" s="213"/>
      <c r="B423" s="213"/>
      <c r="C423" s="213"/>
      <c r="D423" s="213"/>
      <c r="E423" s="213"/>
    </row>
    <row r="424" spans="1:5" ht="15" customHeight="1">
      <c r="A424" s="213"/>
      <c r="B424" s="213"/>
      <c r="C424" s="213"/>
      <c r="D424" s="213"/>
      <c r="E424" s="213"/>
    </row>
    <row r="425" spans="1:5" ht="15" customHeight="1">
      <c r="A425" s="213"/>
      <c r="B425" s="213"/>
      <c r="C425" s="213"/>
      <c r="D425" s="213"/>
      <c r="E425" s="213"/>
    </row>
    <row r="426" spans="1:5" ht="15" customHeight="1">
      <c r="A426" s="213"/>
      <c r="B426" s="213"/>
      <c r="C426" s="213"/>
      <c r="D426" s="213"/>
      <c r="E426" s="213"/>
    </row>
    <row r="427" spans="1:5" ht="15" customHeight="1">
      <c r="A427" s="213"/>
      <c r="B427" s="213"/>
      <c r="C427" s="213"/>
      <c r="D427" s="213"/>
      <c r="E427" s="213"/>
    </row>
    <row r="428" spans="1:5" ht="15" customHeight="1">
      <c r="A428" s="213"/>
      <c r="B428" s="213"/>
      <c r="C428" s="213"/>
      <c r="D428" s="213"/>
      <c r="E428" s="213"/>
    </row>
    <row r="429" spans="1:5" ht="15" customHeight="1">
      <c r="A429" s="213"/>
      <c r="B429" s="213"/>
      <c r="C429" s="213"/>
      <c r="D429" s="213"/>
      <c r="E429" s="213"/>
    </row>
    <row r="430" spans="1:5" ht="15" customHeight="1">
      <c r="A430" s="213"/>
      <c r="B430" s="213"/>
      <c r="C430" s="213"/>
      <c r="D430" s="213"/>
      <c r="E430" s="213"/>
    </row>
    <row r="431" spans="1:5" ht="15" customHeight="1">
      <c r="A431" s="213"/>
      <c r="B431" s="213"/>
      <c r="C431" s="213"/>
      <c r="D431" s="213"/>
      <c r="E431" s="213"/>
    </row>
    <row r="432" spans="1:5" ht="15" customHeight="1">
      <c r="A432" s="213"/>
      <c r="B432" s="213"/>
      <c r="C432" s="213"/>
      <c r="D432" s="213"/>
      <c r="E432" s="213"/>
    </row>
    <row r="433" spans="1:5" ht="15" customHeight="1">
      <c r="A433" s="213"/>
      <c r="B433" s="213"/>
      <c r="C433" s="213"/>
      <c r="D433" s="213"/>
      <c r="E433" s="213"/>
    </row>
    <row r="434" spans="1:5" ht="15" customHeight="1">
      <c r="A434" s="213"/>
      <c r="B434" s="213"/>
      <c r="C434" s="213"/>
      <c r="D434" s="213"/>
      <c r="E434" s="213"/>
    </row>
    <row r="435" spans="1:5" ht="15" customHeight="1">
      <c r="A435" s="213"/>
      <c r="B435" s="213"/>
      <c r="C435" s="213"/>
      <c r="D435" s="213"/>
      <c r="E435" s="213"/>
    </row>
    <row r="436" spans="1:5" ht="15" customHeight="1">
      <c r="A436" s="213"/>
      <c r="B436" s="213"/>
      <c r="C436" s="213"/>
      <c r="D436" s="213"/>
      <c r="E436" s="213"/>
    </row>
    <row r="437" spans="1:5" ht="15" customHeight="1">
      <c r="A437" s="213"/>
      <c r="B437" s="213"/>
      <c r="C437" s="213"/>
      <c r="D437" s="213"/>
      <c r="E437" s="213"/>
    </row>
    <row r="438" spans="1:5" ht="15" customHeight="1">
      <c r="A438" s="213"/>
      <c r="B438" s="213"/>
      <c r="C438" s="213"/>
      <c r="D438" s="213"/>
      <c r="E438" s="213"/>
    </row>
    <row r="439" spans="1:5" ht="15" customHeight="1">
      <c r="A439" s="213"/>
      <c r="B439" s="213"/>
      <c r="C439" s="213"/>
      <c r="D439" s="213"/>
      <c r="E439" s="213"/>
    </row>
    <row r="440" spans="1:5" ht="15" customHeight="1">
      <c r="A440" s="213"/>
      <c r="B440" s="213"/>
      <c r="C440" s="213"/>
      <c r="D440" s="213"/>
      <c r="E440" s="213"/>
    </row>
    <row r="441" spans="1:5" ht="15" customHeight="1">
      <c r="A441" s="213"/>
      <c r="B441" s="213"/>
      <c r="C441" s="213"/>
      <c r="D441" s="213"/>
      <c r="E441" s="213"/>
    </row>
    <row r="442" spans="1:5" ht="15" customHeight="1">
      <c r="A442" s="213"/>
      <c r="B442" s="213"/>
      <c r="C442" s="213"/>
      <c r="D442" s="213"/>
      <c r="E442" s="213"/>
    </row>
    <row r="443" spans="1:5" ht="15" customHeight="1">
      <c r="A443" s="213"/>
      <c r="B443" s="213"/>
      <c r="C443" s="213"/>
      <c r="D443" s="213"/>
      <c r="E443" s="213"/>
    </row>
    <row r="444" spans="1:5" ht="15" customHeight="1">
      <c r="A444" s="213"/>
      <c r="B444" s="213"/>
      <c r="C444" s="213"/>
      <c r="D444" s="213"/>
      <c r="E444" s="213"/>
    </row>
    <row r="445" spans="1:5" ht="15" customHeight="1">
      <c r="A445" s="213"/>
      <c r="B445" s="213"/>
      <c r="C445" s="213"/>
      <c r="D445" s="213"/>
      <c r="E445" s="213"/>
    </row>
    <row r="446" spans="1:5" ht="15" customHeight="1">
      <c r="A446" s="213"/>
      <c r="B446" s="213"/>
      <c r="C446" s="213"/>
      <c r="D446" s="213"/>
      <c r="E446" s="213"/>
    </row>
    <row r="447" spans="1:5" ht="15" customHeight="1">
      <c r="A447" s="213"/>
      <c r="B447" s="213"/>
      <c r="C447" s="213"/>
      <c r="D447" s="213"/>
      <c r="E447" s="213"/>
    </row>
    <row r="448" spans="1:5" ht="15" customHeight="1">
      <c r="A448" s="213"/>
      <c r="B448" s="213"/>
      <c r="C448" s="213"/>
      <c r="D448" s="213"/>
      <c r="E448" s="213"/>
    </row>
    <row r="449" spans="1:5" ht="15" customHeight="1">
      <c r="A449" s="213"/>
      <c r="B449" s="213"/>
      <c r="C449" s="213"/>
      <c r="D449" s="213"/>
      <c r="E449" s="213"/>
    </row>
    <row r="450" spans="1:5" ht="15" customHeight="1">
      <c r="A450" s="213"/>
      <c r="B450" s="213"/>
      <c r="C450" s="213"/>
      <c r="D450" s="213"/>
      <c r="E450" s="213"/>
    </row>
    <row r="451" spans="1:5" ht="15" customHeight="1">
      <c r="A451" s="213"/>
      <c r="B451" s="213"/>
      <c r="C451" s="213"/>
      <c r="D451" s="213"/>
      <c r="E451" s="213"/>
    </row>
    <row r="452" spans="1:5" ht="15" customHeight="1">
      <c r="A452" s="213"/>
      <c r="B452" s="213"/>
      <c r="C452" s="213"/>
      <c r="D452" s="213"/>
      <c r="E452" s="213"/>
    </row>
    <row r="453" spans="1:5" ht="15" customHeight="1">
      <c r="A453" s="213"/>
      <c r="B453" s="213"/>
      <c r="C453" s="213"/>
      <c r="D453" s="213"/>
      <c r="E453" s="213"/>
    </row>
    <row r="454" spans="1:5" ht="15" customHeight="1">
      <c r="A454" s="213"/>
      <c r="B454" s="213"/>
      <c r="C454" s="213"/>
      <c r="D454" s="213"/>
      <c r="E454" s="213"/>
    </row>
    <row r="455" spans="1:5" ht="15" customHeight="1">
      <c r="A455" s="213"/>
      <c r="B455" s="213"/>
      <c r="C455" s="213"/>
      <c r="D455" s="213"/>
      <c r="E455" s="213"/>
    </row>
    <row r="456" spans="1:5" ht="15" customHeight="1">
      <c r="A456" s="213"/>
      <c r="B456" s="213"/>
      <c r="C456" s="213"/>
      <c r="D456" s="213"/>
      <c r="E456" s="213"/>
    </row>
    <row r="457" spans="1:5" ht="15" customHeight="1">
      <c r="A457" s="213"/>
      <c r="B457" s="213"/>
      <c r="C457" s="213"/>
      <c r="D457" s="213"/>
      <c r="E457" s="213"/>
    </row>
    <row r="458" spans="1:5" ht="15" customHeight="1">
      <c r="A458" s="213"/>
      <c r="B458" s="213"/>
      <c r="C458" s="213"/>
      <c r="D458" s="213"/>
      <c r="E458" s="213"/>
    </row>
    <row r="459" spans="1:5" ht="15" customHeight="1">
      <c r="A459" s="213"/>
      <c r="B459" s="213"/>
      <c r="C459" s="213"/>
      <c r="D459" s="213"/>
      <c r="E459" s="213"/>
    </row>
    <row r="460" spans="1:5" ht="15" customHeight="1">
      <c r="A460" s="213"/>
      <c r="B460" s="213"/>
      <c r="C460" s="213"/>
      <c r="D460" s="213"/>
      <c r="E460" s="213"/>
    </row>
    <row r="461" spans="1:5" ht="15" customHeight="1">
      <c r="A461" s="213"/>
      <c r="B461" s="213"/>
      <c r="C461" s="213"/>
      <c r="D461" s="213"/>
      <c r="E461" s="213"/>
    </row>
    <row r="462" spans="1:5" ht="15" customHeight="1">
      <c r="A462" s="213"/>
      <c r="B462" s="213"/>
      <c r="C462" s="213"/>
      <c r="D462" s="213"/>
      <c r="E462" s="213"/>
    </row>
    <row r="463" spans="1:5" ht="15" customHeight="1">
      <c r="A463" s="213"/>
      <c r="B463" s="213"/>
      <c r="C463" s="213"/>
      <c r="D463" s="213"/>
      <c r="E463" s="213"/>
    </row>
    <row r="464" spans="1:5" ht="15" customHeight="1">
      <c r="A464" s="213"/>
      <c r="B464" s="213"/>
      <c r="C464" s="213"/>
      <c r="D464" s="213"/>
      <c r="E464" s="213"/>
    </row>
    <row r="465" spans="1:5" ht="15" customHeight="1">
      <c r="A465" s="213"/>
      <c r="B465" s="213"/>
      <c r="C465" s="213"/>
      <c r="D465" s="213"/>
      <c r="E465" s="213"/>
    </row>
    <row r="466" spans="1:5" ht="15" customHeight="1">
      <c r="A466" s="213"/>
      <c r="B466" s="213"/>
      <c r="C466" s="213"/>
      <c r="D466" s="213"/>
      <c r="E466" s="213"/>
    </row>
    <row r="467" spans="1:5" ht="15" customHeight="1">
      <c r="A467" s="213"/>
      <c r="B467" s="213"/>
      <c r="C467" s="213"/>
      <c r="D467" s="213"/>
      <c r="E467" s="213"/>
    </row>
    <row r="468" spans="1:5" ht="15" customHeight="1">
      <c r="A468" s="213"/>
      <c r="B468" s="213"/>
      <c r="C468" s="213"/>
      <c r="D468" s="213"/>
      <c r="E468" s="213"/>
    </row>
    <row r="469" spans="1:5" ht="15" customHeight="1">
      <c r="A469" s="213"/>
      <c r="B469" s="213"/>
      <c r="C469" s="213"/>
      <c r="D469" s="213"/>
      <c r="E469" s="213"/>
    </row>
    <row r="470" spans="1:5" ht="15" customHeight="1">
      <c r="A470" s="213"/>
      <c r="B470" s="213"/>
      <c r="C470" s="213"/>
      <c r="D470" s="213"/>
      <c r="E470" s="213"/>
    </row>
    <row r="471" spans="1:5" ht="15" customHeight="1">
      <c r="A471" s="213"/>
      <c r="B471" s="213"/>
      <c r="C471" s="213"/>
      <c r="D471" s="213"/>
      <c r="E471" s="213"/>
    </row>
    <row r="472" spans="1:5" ht="15" customHeight="1">
      <c r="A472" s="213"/>
      <c r="B472" s="213"/>
      <c r="C472" s="213"/>
      <c r="D472" s="213"/>
      <c r="E472" s="213"/>
    </row>
    <row r="473" spans="1:5" ht="15" customHeight="1">
      <c r="A473" s="213"/>
      <c r="B473" s="213"/>
      <c r="C473" s="213"/>
      <c r="D473" s="213"/>
      <c r="E473" s="213"/>
    </row>
    <row r="474" spans="1:5" ht="15" customHeight="1">
      <c r="A474" s="213"/>
      <c r="B474" s="213"/>
      <c r="C474" s="213"/>
      <c r="D474" s="213"/>
      <c r="E474" s="213"/>
    </row>
    <row r="475" spans="1:5" ht="15" customHeight="1">
      <c r="A475" s="213"/>
      <c r="B475" s="213"/>
      <c r="C475" s="213"/>
      <c r="D475" s="213"/>
      <c r="E475" s="213"/>
    </row>
    <row r="476" spans="1:5" ht="15" customHeight="1">
      <c r="A476" s="213"/>
      <c r="B476" s="213"/>
      <c r="C476" s="213"/>
      <c r="D476" s="213"/>
      <c r="E476" s="213"/>
    </row>
    <row r="477" spans="1:5" ht="15" customHeight="1">
      <c r="A477" s="213"/>
      <c r="B477" s="213"/>
      <c r="C477" s="213"/>
      <c r="D477" s="213"/>
      <c r="E477" s="213"/>
    </row>
    <row r="478" spans="1:5" ht="15" customHeight="1">
      <c r="A478" s="213"/>
      <c r="B478" s="213"/>
      <c r="C478" s="213"/>
      <c r="D478" s="213"/>
      <c r="E478" s="213"/>
    </row>
    <row r="479" spans="1:5" ht="15" customHeight="1">
      <c r="A479" s="213"/>
      <c r="B479" s="213"/>
      <c r="C479" s="213"/>
      <c r="D479" s="213"/>
      <c r="E479" s="213"/>
    </row>
    <row r="480" spans="1:5" ht="15" customHeight="1">
      <c r="A480" s="213"/>
      <c r="B480" s="213"/>
      <c r="C480" s="213"/>
      <c r="D480" s="213"/>
      <c r="E480" s="213"/>
    </row>
    <row r="481" spans="1:5" ht="15" customHeight="1">
      <c r="A481" s="213"/>
      <c r="B481" s="213"/>
      <c r="C481" s="213"/>
      <c r="D481" s="213"/>
      <c r="E481" s="213"/>
    </row>
    <row r="482" spans="1:5" ht="15" customHeight="1">
      <c r="A482" s="213"/>
      <c r="B482" s="213"/>
      <c r="C482" s="213"/>
      <c r="D482" s="213"/>
      <c r="E482" s="213"/>
    </row>
    <row r="483" spans="1:5" ht="15" customHeight="1">
      <c r="A483" s="213"/>
      <c r="B483" s="213"/>
      <c r="C483" s="213"/>
      <c r="D483" s="213"/>
      <c r="E483" s="213"/>
    </row>
    <row r="484" spans="1:5" ht="15" customHeight="1">
      <c r="A484" s="213"/>
      <c r="B484" s="213"/>
      <c r="C484" s="213"/>
      <c r="D484" s="213"/>
      <c r="E484" s="213"/>
    </row>
    <row r="485" spans="1:5" ht="15" customHeight="1">
      <c r="A485" s="213"/>
      <c r="B485" s="213"/>
      <c r="C485" s="213"/>
      <c r="D485" s="213"/>
      <c r="E485" s="213"/>
    </row>
    <row r="486" spans="1:5" ht="15" customHeight="1">
      <c r="A486" s="213"/>
      <c r="B486" s="213"/>
      <c r="C486" s="213"/>
      <c r="D486" s="213"/>
      <c r="E486" s="213"/>
    </row>
    <row r="487" spans="1:8" ht="15" customHeight="1">
      <c r="A487" s="213"/>
      <c r="B487" s="213"/>
      <c r="C487" s="213"/>
      <c r="D487" s="213"/>
      <c r="E487" s="213"/>
      <c r="F487" s="275"/>
      <c r="G487" s="275"/>
      <c r="H487" s="275"/>
    </row>
    <row r="488" spans="1:8" ht="15" customHeight="1">
      <c r="A488" s="213"/>
      <c r="B488" s="213"/>
      <c r="C488" s="213"/>
      <c r="D488" s="213"/>
      <c r="E488" s="213"/>
      <c r="F488" s="275"/>
      <c r="G488" s="275"/>
      <c r="H488" s="275"/>
    </row>
    <row r="489" spans="1:8" ht="15" customHeight="1">
      <c r="A489" s="213"/>
      <c r="B489" s="213"/>
      <c r="C489" s="213"/>
      <c r="D489" s="213"/>
      <c r="E489" s="213"/>
      <c r="F489" s="275"/>
      <c r="G489" s="275"/>
      <c r="H489" s="275"/>
    </row>
    <row r="490" spans="1:8" ht="15" customHeight="1">
      <c r="A490" s="213"/>
      <c r="B490" s="213"/>
      <c r="C490" s="213"/>
      <c r="D490" s="213"/>
      <c r="E490" s="213"/>
      <c r="F490" s="275"/>
      <c r="G490" s="275"/>
      <c r="H490" s="275"/>
    </row>
    <row r="491" spans="1:8" ht="15" customHeight="1">
      <c r="A491" s="213"/>
      <c r="B491" s="213"/>
      <c r="C491" s="213"/>
      <c r="D491" s="213"/>
      <c r="E491" s="213"/>
      <c r="F491" s="275"/>
      <c r="G491" s="275"/>
      <c r="H491" s="275"/>
    </row>
    <row r="492" spans="1:8" ht="15" customHeight="1">
      <c r="A492" s="213"/>
      <c r="B492" s="213"/>
      <c r="C492" s="213"/>
      <c r="D492" s="213"/>
      <c r="E492" s="213"/>
      <c r="F492" s="275"/>
      <c r="G492" s="275"/>
      <c r="H492" s="275"/>
    </row>
    <row r="493" spans="1:8" ht="15" customHeight="1">
      <c r="A493" s="213"/>
      <c r="B493" s="213"/>
      <c r="C493" s="213"/>
      <c r="D493" s="213"/>
      <c r="E493" s="213"/>
      <c r="F493" s="275"/>
      <c r="G493" s="275"/>
      <c r="H493" s="275"/>
    </row>
    <row r="494" spans="1:8" ht="15" customHeight="1">
      <c r="A494" s="213"/>
      <c r="B494" s="213"/>
      <c r="C494" s="213"/>
      <c r="D494" s="213"/>
      <c r="E494" s="213"/>
      <c r="F494" s="275"/>
      <c r="G494" s="275"/>
      <c r="H494" s="275"/>
    </row>
    <row r="495" spans="1:8" ht="15" customHeight="1">
      <c r="A495" s="213"/>
      <c r="B495" s="213"/>
      <c r="C495" s="213"/>
      <c r="D495" s="213"/>
      <c r="E495" s="213"/>
      <c r="F495" s="275"/>
      <c r="G495" s="275"/>
      <c r="H495" s="275"/>
    </row>
    <row r="496" spans="1:8" ht="15" customHeight="1">
      <c r="A496" s="213"/>
      <c r="B496" s="213"/>
      <c r="C496" s="213"/>
      <c r="D496" s="213"/>
      <c r="E496" s="213"/>
      <c r="F496" s="275"/>
      <c r="G496" s="275"/>
      <c r="H496" s="275"/>
    </row>
    <row r="497" spans="1:8" ht="15" customHeight="1">
      <c r="A497" s="213"/>
      <c r="B497" s="213"/>
      <c r="C497" s="213"/>
      <c r="D497" s="213"/>
      <c r="E497" s="213"/>
      <c r="F497" s="275"/>
      <c r="G497" s="275"/>
      <c r="H497" s="275"/>
    </row>
    <row r="498" spans="1:8" ht="15" customHeight="1">
      <c r="A498" s="213"/>
      <c r="B498" s="213"/>
      <c r="C498" s="213"/>
      <c r="D498" s="213"/>
      <c r="E498" s="213"/>
      <c r="F498" s="275"/>
      <c r="G498" s="275"/>
      <c r="H498" s="275"/>
    </row>
    <row r="499" spans="1:8" ht="15" customHeight="1">
      <c r="A499" s="213"/>
      <c r="B499" s="213"/>
      <c r="C499" s="213"/>
      <c r="D499" s="213"/>
      <c r="E499" s="213"/>
      <c r="F499" s="275"/>
      <c r="G499" s="275"/>
      <c r="H499" s="275"/>
    </row>
    <row r="500" spans="1:8" ht="15" customHeight="1">
      <c r="A500" s="213"/>
      <c r="B500" s="213"/>
      <c r="C500" s="213"/>
      <c r="D500" s="213"/>
      <c r="E500" s="213"/>
      <c r="F500" s="275"/>
      <c r="G500" s="275"/>
      <c r="H500" s="275"/>
    </row>
    <row r="501" spans="1:8" ht="15" customHeight="1">
      <c r="A501" s="213"/>
      <c r="B501" s="213"/>
      <c r="C501" s="213"/>
      <c r="D501" s="213"/>
      <c r="E501" s="213"/>
      <c r="F501" s="275"/>
      <c r="G501" s="275"/>
      <c r="H501" s="275"/>
    </row>
    <row r="502" spans="1:8" ht="15" customHeight="1">
      <c r="A502" s="213"/>
      <c r="B502" s="213"/>
      <c r="C502" s="213"/>
      <c r="D502" s="213"/>
      <c r="E502" s="213"/>
      <c r="F502" s="275"/>
      <c r="G502" s="275"/>
      <c r="H502" s="275"/>
    </row>
    <row r="503" spans="1:8" ht="15" customHeight="1">
      <c r="A503" s="213"/>
      <c r="B503" s="213"/>
      <c r="C503" s="213"/>
      <c r="D503" s="213"/>
      <c r="E503" s="213"/>
      <c r="F503" s="275"/>
      <c r="G503" s="275"/>
      <c r="H503" s="275"/>
    </row>
    <row r="504" spans="1:8" ht="15" customHeight="1">
      <c r="A504" s="213"/>
      <c r="B504" s="213"/>
      <c r="C504" s="213"/>
      <c r="D504" s="213"/>
      <c r="E504" s="213"/>
      <c r="F504" s="275"/>
      <c r="G504" s="275"/>
      <c r="H504" s="275"/>
    </row>
    <row r="505" spans="1:8" ht="15" customHeight="1">
      <c r="A505" s="213"/>
      <c r="B505" s="213"/>
      <c r="C505" s="213"/>
      <c r="D505" s="213"/>
      <c r="E505" s="213"/>
      <c r="F505" s="275"/>
      <c r="G505" s="275"/>
      <c r="H505" s="275"/>
    </row>
    <row r="506" spans="1:8" ht="15" customHeight="1">
      <c r="A506" s="213"/>
      <c r="B506" s="213"/>
      <c r="C506" s="213"/>
      <c r="D506" s="213"/>
      <c r="E506" s="213"/>
      <c r="F506" s="275"/>
      <c r="G506" s="275"/>
      <c r="H506" s="275"/>
    </row>
    <row r="507" spans="1:8" ht="15" customHeight="1">
      <c r="A507" s="213"/>
      <c r="B507" s="213"/>
      <c r="C507" s="213"/>
      <c r="D507" s="213"/>
      <c r="E507" s="213"/>
      <c r="F507" s="275"/>
      <c r="G507" s="275"/>
      <c r="H507" s="275"/>
    </row>
    <row r="508" spans="1:8" ht="15" customHeight="1">
      <c r="A508" s="213"/>
      <c r="B508" s="213"/>
      <c r="C508" s="213"/>
      <c r="D508" s="213"/>
      <c r="E508" s="213"/>
      <c r="F508" s="275"/>
      <c r="G508" s="275"/>
      <c r="H508" s="275"/>
    </row>
    <row r="509" spans="1:8" ht="15" customHeight="1">
      <c r="A509" s="213"/>
      <c r="B509" s="213"/>
      <c r="C509" s="213"/>
      <c r="D509" s="213"/>
      <c r="E509" s="213"/>
      <c r="F509" s="275"/>
      <c r="G509" s="275"/>
      <c r="H509" s="275"/>
    </row>
    <row r="510" spans="1:8" ht="15" customHeight="1">
      <c r="A510" s="213"/>
      <c r="B510" s="213"/>
      <c r="C510" s="213"/>
      <c r="D510" s="213"/>
      <c r="E510" s="213"/>
      <c r="F510" s="275"/>
      <c r="G510" s="275"/>
      <c r="H510" s="275"/>
    </row>
    <row r="511" spans="1:8" ht="15" customHeight="1">
      <c r="A511" s="213"/>
      <c r="B511" s="213"/>
      <c r="C511" s="213"/>
      <c r="D511" s="213"/>
      <c r="E511" s="213"/>
      <c r="F511" s="275"/>
      <c r="G511" s="275"/>
      <c r="H511" s="275"/>
    </row>
    <row r="512" spans="1:8" ht="15" customHeight="1">
      <c r="A512" s="213"/>
      <c r="B512" s="213"/>
      <c r="C512" s="213"/>
      <c r="D512" s="213"/>
      <c r="E512" s="213"/>
      <c r="F512" s="275"/>
      <c r="G512" s="275"/>
      <c r="H512" s="275"/>
    </row>
    <row r="513" spans="1:8" ht="15" customHeight="1">
      <c r="A513" s="213"/>
      <c r="B513" s="213"/>
      <c r="C513" s="213"/>
      <c r="D513" s="213"/>
      <c r="E513" s="213"/>
      <c r="F513" s="275"/>
      <c r="G513" s="275"/>
      <c r="H513" s="275"/>
    </row>
    <row r="514" spans="1:8" ht="15" customHeight="1">
      <c r="A514" s="213"/>
      <c r="B514" s="213"/>
      <c r="C514" s="213"/>
      <c r="D514" s="213"/>
      <c r="E514" s="213"/>
      <c r="F514" s="275"/>
      <c r="G514" s="275"/>
      <c r="H514" s="275"/>
    </row>
    <row r="515" spans="1:8" ht="15" customHeight="1">
      <c r="A515" s="213"/>
      <c r="B515" s="213"/>
      <c r="C515" s="213"/>
      <c r="D515" s="213"/>
      <c r="E515" s="213"/>
      <c r="F515" s="275"/>
      <c r="G515" s="275"/>
      <c r="H515" s="275"/>
    </row>
    <row r="516" spans="1:8" ht="15" customHeight="1">
      <c r="A516" s="213"/>
      <c r="B516" s="213"/>
      <c r="C516" s="213"/>
      <c r="D516" s="213"/>
      <c r="E516" s="213"/>
      <c r="F516" s="275"/>
      <c r="G516" s="275"/>
      <c r="H516" s="275"/>
    </row>
    <row r="517" spans="1:8" ht="15" customHeight="1">
      <c r="A517" s="213"/>
      <c r="B517" s="213"/>
      <c r="C517" s="213"/>
      <c r="D517" s="213"/>
      <c r="E517" s="213"/>
      <c r="F517" s="275"/>
      <c r="G517" s="275"/>
      <c r="H517" s="275"/>
    </row>
    <row r="518" spans="1:8" ht="15" customHeight="1">
      <c r="A518" s="213"/>
      <c r="B518" s="213"/>
      <c r="C518" s="213"/>
      <c r="D518" s="213"/>
      <c r="E518" s="213"/>
      <c r="F518" s="275"/>
      <c r="G518" s="275"/>
      <c r="H518" s="275"/>
    </row>
    <row r="519" spans="1:8" ht="15" customHeight="1">
      <c r="A519" s="213"/>
      <c r="B519" s="213"/>
      <c r="C519" s="213"/>
      <c r="D519" s="213"/>
      <c r="E519" s="213"/>
      <c r="F519" s="275"/>
      <c r="G519" s="275"/>
      <c r="H519" s="275"/>
    </row>
    <row r="520" spans="1:8" ht="15" customHeight="1">
      <c r="A520" s="213"/>
      <c r="B520" s="213"/>
      <c r="C520" s="213"/>
      <c r="D520" s="213"/>
      <c r="E520" s="213"/>
      <c r="F520" s="275"/>
      <c r="G520" s="275"/>
      <c r="H520" s="275"/>
    </row>
    <row r="521" spans="1:8" ht="15" customHeight="1">
      <c r="A521" s="213"/>
      <c r="B521" s="213"/>
      <c r="C521" s="213"/>
      <c r="D521" s="213"/>
      <c r="E521" s="213"/>
      <c r="F521" s="275"/>
      <c r="G521" s="275"/>
      <c r="H521" s="275"/>
    </row>
    <row r="522" spans="1:8" ht="15" customHeight="1">
      <c r="A522" s="213"/>
      <c r="B522" s="213"/>
      <c r="C522" s="213"/>
      <c r="D522" s="213"/>
      <c r="E522" s="213"/>
      <c r="F522" s="275"/>
      <c r="G522" s="275"/>
      <c r="H522" s="275"/>
    </row>
    <row r="523" spans="1:8" ht="15" customHeight="1">
      <c r="A523" s="213"/>
      <c r="B523" s="213"/>
      <c r="C523" s="213"/>
      <c r="D523" s="213"/>
      <c r="E523" s="213"/>
      <c r="F523" s="275"/>
      <c r="G523" s="275"/>
      <c r="H523" s="275"/>
    </row>
    <row r="524" spans="1:8" ht="15" customHeight="1">
      <c r="A524" s="213"/>
      <c r="B524" s="213"/>
      <c r="C524" s="213"/>
      <c r="D524" s="213"/>
      <c r="E524" s="213"/>
      <c r="F524" s="275"/>
      <c r="G524" s="275"/>
      <c r="H524" s="275"/>
    </row>
    <row r="525" spans="1:8" ht="15" customHeight="1">
      <c r="A525" s="213"/>
      <c r="B525" s="213"/>
      <c r="C525" s="213"/>
      <c r="D525" s="213"/>
      <c r="E525" s="213"/>
      <c r="F525" s="275"/>
      <c r="G525" s="275"/>
      <c r="H525" s="275"/>
    </row>
    <row r="526" spans="1:8" ht="15" customHeight="1">
      <c r="A526" s="213"/>
      <c r="B526" s="213"/>
      <c r="C526" s="213"/>
      <c r="D526" s="213"/>
      <c r="E526" s="213"/>
      <c r="F526" s="275"/>
      <c r="G526" s="275"/>
      <c r="H526" s="275"/>
    </row>
    <row r="527" spans="1:8" ht="15" customHeight="1">
      <c r="A527" s="213"/>
      <c r="B527" s="213"/>
      <c r="C527" s="213"/>
      <c r="D527" s="213"/>
      <c r="E527" s="213"/>
      <c r="F527" s="275"/>
      <c r="G527" s="275"/>
      <c r="H527" s="275"/>
    </row>
    <row r="528" spans="1:8" ht="15" customHeight="1">
      <c r="A528" s="213"/>
      <c r="B528" s="213"/>
      <c r="C528" s="213"/>
      <c r="D528" s="213"/>
      <c r="E528" s="213"/>
      <c r="F528" s="275"/>
      <c r="G528" s="275"/>
      <c r="H528" s="275"/>
    </row>
    <row r="529" spans="1:8" ht="15" customHeight="1">
      <c r="A529" s="213"/>
      <c r="B529" s="213"/>
      <c r="C529" s="213"/>
      <c r="D529" s="213"/>
      <c r="E529" s="213"/>
      <c r="F529" s="275"/>
      <c r="G529" s="275"/>
      <c r="H529" s="275"/>
    </row>
    <row r="530" spans="1:8" ht="15" customHeight="1">
      <c r="A530" s="213"/>
      <c r="B530" s="213"/>
      <c r="C530" s="213"/>
      <c r="D530" s="213"/>
      <c r="E530" s="213"/>
      <c r="F530" s="275"/>
      <c r="G530" s="275"/>
      <c r="H530" s="275"/>
    </row>
    <row r="531" spans="1:8" ht="15" customHeight="1">
      <c r="A531" s="213"/>
      <c r="B531" s="213"/>
      <c r="C531" s="213"/>
      <c r="D531" s="213"/>
      <c r="E531" s="213"/>
      <c r="F531" s="275"/>
      <c r="G531" s="275"/>
      <c r="H531" s="275"/>
    </row>
    <row r="532" spans="1:8" ht="15" customHeight="1">
      <c r="A532" s="213"/>
      <c r="B532" s="213"/>
      <c r="C532" s="213"/>
      <c r="D532" s="213"/>
      <c r="E532" s="213"/>
      <c r="F532" s="275"/>
      <c r="G532" s="275"/>
      <c r="H532" s="275"/>
    </row>
    <row r="533" spans="1:8" ht="15" customHeight="1">
      <c r="A533" s="213"/>
      <c r="B533" s="213"/>
      <c r="C533" s="213"/>
      <c r="D533" s="213"/>
      <c r="E533" s="213"/>
      <c r="F533" s="276"/>
      <c r="G533" s="276"/>
      <c r="H533" s="276"/>
    </row>
    <row r="534" spans="1:8" ht="15" customHeight="1">
      <c r="A534" s="213"/>
      <c r="B534" s="213"/>
      <c r="C534" s="213"/>
      <c r="D534" s="213"/>
      <c r="E534" s="213"/>
      <c r="F534" s="276"/>
      <c r="G534" s="276"/>
      <c r="H534" s="276"/>
    </row>
    <row r="535" spans="1:8" ht="15" customHeight="1">
      <c r="A535" s="213"/>
      <c r="B535" s="213"/>
      <c r="C535" s="213"/>
      <c r="D535" s="213"/>
      <c r="E535" s="213"/>
      <c r="F535" s="276"/>
      <c r="G535" s="276"/>
      <c r="H535" s="276"/>
    </row>
    <row r="536" spans="1:8" ht="15" customHeight="1">
      <c r="A536" s="213"/>
      <c r="B536" s="213"/>
      <c r="C536" s="213"/>
      <c r="D536" s="213"/>
      <c r="E536" s="213"/>
      <c r="F536" s="276"/>
      <c r="G536" s="276"/>
      <c r="H536" s="276"/>
    </row>
    <row r="537" spans="1:8" ht="15" customHeight="1">
      <c r="A537" s="213"/>
      <c r="B537" s="213"/>
      <c r="C537" s="213"/>
      <c r="D537" s="213"/>
      <c r="E537" s="213"/>
      <c r="F537" s="276"/>
      <c r="G537" s="276"/>
      <c r="H537" s="276"/>
    </row>
    <row r="538" spans="1:8" ht="15" customHeight="1">
      <c r="A538" s="213"/>
      <c r="B538" s="213"/>
      <c r="C538" s="213"/>
      <c r="D538" s="213"/>
      <c r="E538" s="213"/>
      <c r="F538" s="276"/>
      <c r="G538" s="276"/>
      <c r="H538" s="276"/>
    </row>
    <row r="539" spans="1:8" ht="15" customHeight="1">
      <c r="A539" s="213"/>
      <c r="B539" s="213"/>
      <c r="C539" s="213"/>
      <c r="D539" s="213"/>
      <c r="E539" s="213"/>
      <c r="F539" s="276"/>
      <c r="G539" s="276"/>
      <c r="H539" s="276"/>
    </row>
    <row r="540" spans="1:8" ht="15" customHeight="1">
      <c r="A540" s="213"/>
      <c r="B540" s="213"/>
      <c r="C540" s="213"/>
      <c r="D540" s="213"/>
      <c r="E540" s="213"/>
      <c r="F540" s="276"/>
      <c r="G540" s="276"/>
      <c r="H540" s="276"/>
    </row>
    <row r="541" spans="1:8" ht="15" customHeight="1">
      <c r="A541" s="213"/>
      <c r="B541" s="213"/>
      <c r="C541" s="213"/>
      <c r="D541" s="213"/>
      <c r="E541" s="213"/>
      <c r="F541" s="276"/>
      <c r="G541" s="276"/>
      <c r="H541" s="276"/>
    </row>
    <row r="542" spans="1:8" ht="15" customHeight="1">
      <c r="A542" s="213"/>
      <c r="B542" s="213"/>
      <c r="C542" s="213"/>
      <c r="D542" s="213"/>
      <c r="E542" s="213"/>
      <c r="F542" s="276"/>
      <c r="G542" s="276"/>
      <c r="H542" s="276"/>
    </row>
    <row r="543" spans="1:8" ht="15" customHeight="1">
      <c r="A543" s="213"/>
      <c r="B543" s="213"/>
      <c r="C543" s="213"/>
      <c r="D543" s="213"/>
      <c r="E543" s="213"/>
      <c r="F543" s="276"/>
      <c r="G543" s="276"/>
      <c r="H543" s="276"/>
    </row>
    <row r="544" spans="1:8" ht="15" customHeight="1">
      <c r="A544" s="213"/>
      <c r="B544" s="213"/>
      <c r="C544" s="213"/>
      <c r="D544" s="213"/>
      <c r="E544" s="213"/>
      <c r="F544" s="276"/>
      <c r="G544" s="276"/>
      <c r="H544" s="276"/>
    </row>
    <row r="545" spans="1:8" ht="15" customHeight="1">
      <c r="A545" s="213"/>
      <c r="B545" s="213"/>
      <c r="C545" s="213"/>
      <c r="D545" s="213"/>
      <c r="E545" s="213"/>
      <c r="F545" s="276"/>
      <c r="G545" s="276"/>
      <c r="H545" s="276"/>
    </row>
    <row r="546" spans="1:8" ht="15" customHeight="1">
      <c r="A546" s="213"/>
      <c r="B546" s="213"/>
      <c r="C546" s="213"/>
      <c r="D546" s="213"/>
      <c r="E546" s="213"/>
      <c r="F546" s="276"/>
      <c r="G546" s="276"/>
      <c r="H546" s="276"/>
    </row>
    <row r="547" spans="1:8" ht="15" customHeight="1">
      <c r="A547" s="213"/>
      <c r="B547" s="213"/>
      <c r="C547" s="213"/>
      <c r="D547" s="213"/>
      <c r="E547" s="213"/>
      <c r="F547" s="276"/>
      <c r="G547" s="276"/>
      <c r="H547" s="276"/>
    </row>
    <row r="548" spans="1:8" ht="15" customHeight="1">
      <c r="A548" s="213"/>
      <c r="B548" s="213"/>
      <c r="C548" s="213"/>
      <c r="D548" s="213"/>
      <c r="E548" s="213"/>
      <c r="F548" s="276"/>
      <c r="G548" s="276"/>
      <c r="H548" s="276"/>
    </row>
    <row r="549" spans="1:8" ht="15" customHeight="1">
      <c r="A549" s="213"/>
      <c r="B549" s="213"/>
      <c r="C549" s="213"/>
      <c r="D549" s="213"/>
      <c r="E549" s="213"/>
      <c r="F549" s="276"/>
      <c r="G549" s="276"/>
      <c r="H549" s="276"/>
    </row>
    <row r="550" spans="1:8" ht="15" customHeight="1">
      <c r="A550" s="213"/>
      <c r="B550" s="213"/>
      <c r="C550" s="213"/>
      <c r="D550" s="213"/>
      <c r="E550" s="213"/>
      <c r="F550" s="276"/>
      <c r="G550" s="276"/>
      <c r="H550" s="276"/>
    </row>
    <row r="551" spans="1:8" ht="15" customHeight="1">
      <c r="A551" s="213"/>
      <c r="B551" s="213"/>
      <c r="C551" s="213"/>
      <c r="D551" s="213"/>
      <c r="E551" s="213"/>
      <c r="F551" s="276"/>
      <c r="G551" s="276"/>
      <c r="H551" s="276"/>
    </row>
    <row r="552" spans="1:8" ht="15" customHeight="1">
      <c r="A552" s="213"/>
      <c r="B552" s="213"/>
      <c r="C552" s="213"/>
      <c r="D552" s="213"/>
      <c r="E552" s="213"/>
      <c r="F552" s="276"/>
      <c r="G552" s="276"/>
      <c r="H552" s="276"/>
    </row>
    <row r="553" spans="1:8" ht="15" customHeight="1">
      <c r="A553" s="213"/>
      <c r="B553" s="213"/>
      <c r="C553" s="213"/>
      <c r="D553" s="213"/>
      <c r="E553" s="213"/>
      <c r="F553" s="276"/>
      <c r="G553" s="276"/>
      <c r="H553" s="276"/>
    </row>
    <row r="554" spans="1:8" ht="15" customHeight="1">
      <c r="A554" s="213"/>
      <c r="B554" s="213"/>
      <c r="C554" s="213"/>
      <c r="D554" s="213"/>
      <c r="E554" s="213"/>
      <c r="F554" s="276"/>
      <c r="G554" s="276"/>
      <c r="H554" s="276"/>
    </row>
    <row r="555" spans="1:8" ht="15" customHeight="1">
      <c r="A555" s="213"/>
      <c r="B555" s="213"/>
      <c r="C555" s="213"/>
      <c r="D555" s="213"/>
      <c r="E555" s="213"/>
      <c r="F555" s="276"/>
      <c r="G555" s="276"/>
      <c r="H555" s="276"/>
    </row>
    <row r="556" spans="1:8" ht="15" customHeight="1">
      <c r="A556" s="213"/>
      <c r="B556" s="213"/>
      <c r="C556" s="213"/>
      <c r="D556" s="213"/>
      <c r="E556" s="213"/>
      <c r="F556" s="276"/>
      <c r="G556" s="276"/>
      <c r="H556" s="276"/>
    </row>
    <row r="557" spans="1:8" ht="15" customHeight="1">
      <c r="A557" s="213"/>
      <c r="B557" s="213"/>
      <c r="C557" s="213"/>
      <c r="D557" s="213"/>
      <c r="E557" s="213"/>
      <c r="F557" s="276"/>
      <c r="G557" s="276"/>
      <c r="H557" s="276"/>
    </row>
    <row r="558" spans="1:8" ht="15" customHeight="1">
      <c r="A558" s="213"/>
      <c r="B558" s="213"/>
      <c r="C558" s="213"/>
      <c r="D558" s="213"/>
      <c r="E558" s="213"/>
      <c r="F558" s="276"/>
      <c r="G558" s="276"/>
      <c r="H558" s="276"/>
    </row>
    <row r="559" spans="1:8" ht="15" customHeight="1">
      <c r="A559" s="213"/>
      <c r="B559" s="213"/>
      <c r="C559" s="213"/>
      <c r="D559" s="213"/>
      <c r="E559" s="213"/>
      <c r="F559" s="276"/>
      <c r="G559" s="276"/>
      <c r="H559" s="276"/>
    </row>
    <row r="560" spans="1:8" ht="15" customHeight="1">
      <c r="A560" s="213"/>
      <c r="B560" s="213"/>
      <c r="C560" s="213"/>
      <c r="D560" s="213"/>
      <c r="E560" s="213"/>
      <c r="F560" s="276"/>
      <c r="G560" s="276"/>
      <c r="H560" s="276"/>
    </row>
    <row r="561" spans="1:8" ht="15" customHeight="1">
      <c r="A561" s="213"/>
      <c r="B561" s="213"/>
      <c r="C561" s="213"/>
      <c r="D561" s="213"/>
      <c r="E561" s="213"/>
      <c r="F561" s="276"/>
      <c r="G561" s="276"/>
      <c r="H561" s="276"/>
    </row>
    <row r="562" spans="1:8" ht="15" customHeight="1">
      <c r="A562" s="213"/>
      <c r="B562" s="213"/>
      <c r="C562" s="213"/>
      <c r="D562" s="213"/>
      <c r="E562" s="213"/>
      <c r="F562" s="275"/>
      <c r="G562" s="275"/>
      <c r="H562" s="275"/>
    </row>
    <row r="563" spans="1:8" ht="15" customHeight="1">
      <c r="A563" s="213"/>
      <c r="B563" s="213"/>
      <c r="C563" s="213"/>
      <c r="D563" s="213"/>
      <c r="E563" s="213"/>
      <c r="F563" s="275"/>
      <c r="G563" s="275"/>
      <c r="H563" s="275"/>
    </row>
    <row r="564" spans="1:8" ht="15" customHeight="1">
      <c r="A564" s="213"/>
      <c r="B564" s="213"/>
      <c r="C564" s="213"/>
      <c r="D564" s="213"/>
      <c r="E564" s="213"/>
      <c r="F564" s="275"/>
      <c r="G564" s="275"/>
      <c r="H564" s="275"/>
    </row>
    <row r="565" spans="1:8" ht="15" customHeight="1">
      <c r="A565" s="213"/>
      <c r="B565" s="213"/>
      <c r="C565" s="213"/>
      <c r="D565" s="213"/>
      <c r="E565" s="213"/>
      <c r="F565" s="275"/>
      <c r="G565" s="275"/>
      <c r="H565" s="275"/>
    </row>
    <row r="566" spans="1:8" ht="15" customHeight="1">
      <c r="A566" s="213"/>
      <c r="B566" s="213"/>
      <c r="C566" s="213"/>
      <c r="D566" s="213"/>
      <c r="E566" s="213"/>
      <c r="F566" s="275"/>
      <c r="G566" s="275"/>
      <c r="H566" s="275"/>
    </row>
    <row r="567" spans="1:8" ht="15" customHeight="1">
      <c r="A567" s="213"/>
      <c r="B567" s="213"/>
      <c r="C567" s="213"/>
      <c r="D567" s="213"/>
      <c r="E567" s="213"/>
      <c r="F567" s="275"/>
      <c r="G567" s="275"/>
      <c r="H567" s="275"/>
    </row>
    <row r="568" spans="1:8" ht="15" customHeight="1">
      <c r="A568" s="213"/>
      <c r="B568" s="213"/>
      <c r="C568" s="213"/>
      <c r="D568" s="213"/>
      <c r="E568" s="213"/>
      <c r="F568" s="275"/>
      <c r="G568" s="275"/>
      <c r="H568" s="275"/>
    </row>
    <row r="569" spans="1:8" ht="15" customHeight="1">
      <c r="A569" s="213"/>
      <c r="B569" s="213"/>
      <c r="C569" s="213"/>
      <c r="D569" s="213"/>
      <c r="E569" s="213"/>
      <c r="F569" s="275"/>
      <c r="G569" s="275"/>
      <c r="H569" s="275"/>
    </row>
    <row r="570" spans="1:8" ht="15" customHeight="1">
      <c r="A570" s="213"/>
      <c r="B570" s="213"/>
      <c r="C570" s="213"/>
      <c r="D570" s="213"/>
      <c r="E570" s="213"/>
      <c r="F570" s="275"/>
      <c r="G570" s="275"/>
      <c r="H570" s="275"/>
    </row>
    <row r="571" spans="1:8" ht="15" customHeight="1">
      <c r="A571" s="213"/>
      <c r="B571" s="213"/>
      <c r="C571" s="213"/>
      <c r="D571" s="213"/>
      <c r="E571" s="213"/>
      <c r="F571" s="275"/>
      <c r="G571" s="275"/>
      <c r="H571" s="275"/>
    </row>
    <row r="572" spans="1:8" ht="15" customHeight="1">
      <c r="A572" s="213"/>
      <c r="B572" s="213"/>
      <c r="C572" s="213"/>
      <c r="D572" s="213"/>
      <c r="E572" s="213"/>
      <c r="F572" s="275"/>
      <c r="G572" s="275"/>
      <c r="H572" s="275"/>
    </row>
    <row r="573" spans="1:8" ht="15" customHeight="1">
      <c r="A573" s="213"/>
      <c r="B573" s="213"/>
      <c r="C573" s="213"/>
      <c r="D573" s="213"/>
      <c r="E573" s="213"/>
      <c r="F573" s="275"/>
      <c r="G573" s="275"/>
      <c r="H573" s="275"/>
    </row>
    <row r="574" spans="1:8" ht="15" customHeight="1">
      <c r="A574" s="213"/>
      <c r="B574" s="213"/>
      <c r="C574" s="213"/>
      <c r="D574" s="213"/>
      <c r="E574" s="213"/>
      <c r="F574" s="275"/>
      <c r="G574" s="275"/>
      <c r="H574" s="275"/>
    </row>
    <row r="575" spans="1:8" ht="15" customHeight="1">
      <c r="A575" s="213"/>
      <c r="B575" s="213"/>
      <c r="C575" s="213"/>
      <c r="D575" s="213"/>
      <c r="E575" s="213"/>
      <c r="F575" s="275"/>
      <c r="G575" s="275"/>
      <c r="H575" s="275"/>
    </row>
    <row r="576" spans="1:8" ht="15" customHeight="1">
      <c r="A576" s="213"/>
      <c r="B576" s="213"/>
      <c r="C576" s="213"/>
      <c r="D576" s="213"/>
      <c r="E576" s="213"/>
      <c r="F576" s="275"/>
      <c r="G576" s="275"/>
      <c r="H576" s="275"/>
    </row>
    <row r="577" spans="1:8" ht="15" customHeight="1">
      <c r="A577" s="213"/>
      <c r="B577" s="213"/>
      <c r="C577" s="213"/>
      <c r="D577" s="213"/>
      <c r="E577" s="213"/>
      <c r="F577" s="275"/>
      <c r="G577" s="275"/>
      <c r="H577" s="275"/>
    </row>
    <row r="578" spans="1:8" ht="15" customHeight="1">
      <c r="A578" s="213"/>
      <c r="B578" s="213"/>
      <c r="C578" s="213"/>
      <c r="D578" s="213"/>
      <c r="E578" s="213"/>
      <c r="F578" s="275"/>
      <c r="G578" s="275"/>
      <c r="H578" s="275"/>
    </row>
    <row r="579" spans="1:8" ht="15" customHeight="1">
      <c r="A579" s="213"/>
      <c r="B579" s="213"/>
      <c r="C579" s="213"/>
      <c r="D579" s="213"/>
      <c r="E579" s="213"/>
      <c r="F579" s="275"/>
      <c r="G579" s="275"/>
      <c r="H579" s="275"/>
    </row>
    <row r="580" spans="1:8" ht="15" customHeight="1">
      <c r="A580" s="213"/>
      <c r="B580" s="213"/>
      <c r="C580" s="213"/>
      <c r="D580" s="213"/>
      <c r="E580" s="213"/>
      <c r="F580" s="275"/>
      <c r="G580" s="275"/>
      <c r="H580" s="275"/>
    </row>
    <row r="581" spans="1:8" ht="15" customHeight="1">
      <c r="A581" s="213"/>
      <c r="B581" s="213"/>
      <c r="C581" s="213"/>
      <c r="D581" s="213"/>
      <c r="E581" s="213"/>
      <c r="F581" s="275"/>
      <c r="G581" s="275"/>
      <c r="H581" s="275"/>
    </row>
    <row r="582" spans="1:8" ht="15" customHeight="1">
      <c r="A582" s="213"/>
      <c r="B582" s="213"/>
      <c r="C582" s="213"/>
      <c r="D582" s="213"/>
      <c r="E582" s="213"/>
      <c r="F582" s="275"/>
      <c r="G582" s="275"/>
      <c r="H582" s="275"/>
    </row>
    <row r="583" spans="1:8" ht="15" customHeight="1">
      <c r="A583" s="213"/>
      <c r="B583" s="213"/>
      <c r="C583" s="213"/>
      <c r="D583" s="213"/>
      <c r="E583" s="213"/>
      <c r="F583" s="275"/>
      <c r="G583" s="275"/>
      <c r="H583" s="275"/>
    </row>
    <row r="584" spans="1:8" ht="15" customHeight="1">
      <c r="A584" s="213"/>
      <c r="B584" s="213"/>
      <c r="C584" s="213"/>
      <c r="D584" s="213"/>
      <c r="E584" s="213"/>
      <c r="F584" s="275"/>
      <c r="G584" s="275"/>
      <c r="H584" s="275"/>
    </row>
    <row r="585" spans="1:8" ht="15" customHeight="1">
      <c r="A585" s="213"/>
      <c r="B585" s="213"/>
      <c r="C585" s="213"/>
      <c r="D585" s="213"/>
      <c r="E585" s="213"/>
      <c r="F585" s="275"/>
      <c r="G585" s="275"/>
      <c r="H585" s="27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G142"/>
  <sheetViews>
    <sheetView showGridLines="0" zoomScale="112" zoomScaleNormal="112" zoomScaleSheetLayoutView="100" workbookViewId="0" topLeftCell="A1">
      <selection activeCell="A1" sqref="A1"/>
    </sheetView>
  </sheetViews>
  <sheetFormatPr defaultColWidth="9.140625" defaultRowHeight="12.75"/>
  <cols>
    <col min="1" max="1" width="1.7109375" style="28" customWidth="1"/>
    <col min="2" max="2" width="7.421875" style="28" customWidth="1"/>
    <col min="3" max="3" width="42.7109375" style="28" customWidth="1"/>
    <col min="4" max="4" width="25.00390625" style="28" customWidth="1"/>
    <col min="5" max="5" width="8.421875" style="28" customWidth="1"/>
    <col min="6" max="6" width="16.8515625" style="28" customWidth="1"/>
    <col min="7" max="33" width="17.7109375" style="28" customWidth="1"/>
    <col min="34" max="16384" width="9.140625" style="28" customWidth="1"/>
  </cols>
  <sheetData>
    <row r="1" spans="1:33" ht="12.75">
      <c r="A1" s="51"/>
      <c r="B1" s="52"/>
      <c r="C1" s="51"/>
      <c r="D1" s="53"/>
      <c r="E1" s="54" t="s">
        <v>332</v>
      </c>
      <c r="F1" s="83">
        <f>'Data Page'!G8</f>
        <v>0</v>
      </c>
      <c r="G1" s="51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12.75">
      <c r="A2" s="51"/>
      <c r="B2" s="52"/>
      <c r="C2" s="51"/>
      <c r="D2" s="53"/>
      <c r="E2" s="55"/>
      <c r="F2" s="83"/>
      <c r="G2" s="5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2.75">
      <c r="A3" s="56" t="s">
        <v>331</v>
      </c>
      <c r="B3" s="57"/>
      <c r="C3" s="56"/>
      <c r="D3" s="58" t="s">
        <v>2735</v>
      </c>
      <c r="E3" s="59"/>
      <c r="F3" s="34"/>
      <c r="G3" s="6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.75">
      <c r="A4" s="60"/>
      <c r="B4" s="61">
        <v>1110</v>
      </c>
      <c r="C4" s="60" t="s">
        <v>330</v>
      </c>
      <c r="D4" s="62"/>
      <c r="E4" s="63">
        <v>1110</v>
      </c>
      <c r="F4" s="26"/>
      <c r="G4" s="51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2.75">
      <c r="A5" s="60"/>
      <c r="B5" s="61">
        <v>1111</v>
      </c>
      <c r="C5" s="51" t="s">
        <v>329</v>
      </c>
      <c r="D5" s="62"/>
      <c r="E5" s="63">
        <v>1111</v>
      </c>
      <c r="F5" s="26"/>
      <c r="G5" s="51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12.75">
      <c r="A6" s="60"/>
      <c r="B6" s="61">
        <v>1115</v>
      </c>
      <c r="C6" s="60" t="s">
        <v>328</v>
      </c>
      <c r="D6" s="62"/>
      <c r="E6" s="63">
        <v>1115</v>
      </c>
      <c r="F6" s="26"/>
      <c r="G6" s="51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12.75">
      <c r="A7" s="60"/>
      <c r="B7" s="61">
        <v>1120</v>
      </c>
      <c r="C7" s="60" t="s">
        <v>327</v>
      </c>
      <c r="D7" s="62"/>
      <c r="E7" s="63">
        <v>1120</v>
      </c>
      <c r="F7" s="26"/>
      <c r="G7" s="51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12.75">
      <c r="A8" s="60"/>
      <c r="B8" s="61">
        <v>1125</v>
      </c>
      <c r="C8" s="60" t="s">
        <v>326</v>
      </c>
      <c r="D8" s="62"/>
      <c r="E8" s="63">
        <v>1125</v>
      </c>
      <c r="F8" s="26"/>
      <c r="G8" s="51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12.75">
      <c r="A9" s="60"/>
      <c r="B9" s="61">
        <v>1210</v>
      </c>
      <c r="C9" s="60" t="s">
        <v>325</v>
      </c>
      <c r="D9" s="62"/>
      <c r="E9" s="63">
        <v>1210</v>
      </c>
      <c r="F9" s="26"/>
      <c r="G9" s="51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12.75">
      <c r="A10" s="60"/>
      <c r="B10" s="61">
        <v>1215</v>
      </c>
      <c r="C10" s="60" t="s">
        <v>324</v>
      </c>
      <c r="D10" s="62"/>
      <c r="E10" s="63">
        <v>1215</v>
      </c>
      <c r="F10" s="26"/>
      <c r="G10" s="51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2.75">
      <c r="A11" s="60"/>
      <c r="B11" s="61">
        <v>1220</v>
      </c>
      <c r="C11" s="60" t="s">
        <v>323</v>
      </c>
      <c r="D11" s="62"/>
      <c r="E11" s="63">
        <v>1220</v>
      </c>
      <c r="F11" s="26"/>
      <c r="G11" s="5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12.75">
      <c r="A12" s="60"/>
      <c r="B12" s="61">
        <v>1230</v>
      </c>
      <c r="C12" s="60" t="s">
        <v>322</v>
      </c>
      <c r="D12" s="62"/>
      <c r="E12" s="63">
        <v>1230</v>
      </c>
      <c r="F12" s="26"/>
      <c r="G12" s="5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12.75">
      <c r="A13" s="60"/>
      <c r="B13" s="61">
        <v>1235</v>
      </c>
      <c r="C13" s="60" t="s">
        <v>2592</v>
      </c>
      <c r="D13" s="62"/>
      <c r="E13" s="63">
        <v>1235</v>
      </c>
      <c r="F13" s="26"/>
      <c r="G13" s="5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ht="12.75">
      <c r="A14" s="60"/>
      <c r="B14" s="61">
        <v>1240</v>
      </c>
      <c r="C14" s="60" t="s">
        <v>321</v>
      </c>
      <c r="D14" s="62"/>
      <c r="E14" s="63">
        <v>1240</v>
      </c>
      <c r="F14" s="26"/>
      <c r="G14" s="5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ht="12.75">
      <c r="A15" s="60"/>
      <c r="B15" s="61">
        <v>1250</v>
      </c>
      <c r="C15" s="60" t="s">
        <v>320</v>
      </c>
      <c r="D15" s="62"/>
      <c r="E15" s="63">
        <v>1250</v>
      </c>
      <c r="F15" s="26"/>
      <c r="G15" s="5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ht="12.75">
      <c r="A16" s="60"/>
      <c r="B16" s="61">
        <v>1260</v>
      </c>
      <c r="C16" s="60" t="s">
        <v>319</v>
      </c>
      <c r="D16" s="62"/>
      <c r="E16" s="63">
        <v>1260</v>
      </c>
      <c r="F16" s="26"/>
      <c r="G16" s="51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ht="12.75">
      <c r="A17" s="60"/>
      <c r="B17" s="61">
        <v>1270</v>
      </c>
      <c r="C17" s="60" t="s">
        <v>318</v>
      </c>
      <c r="D17" s="62"/>
      <c r="E17" s="63">
        <v>1270</v>
      </c>
      <c r="F17" s="26"/>
      <c r="G17" s="51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ht="12.75">
      <c r="A18" s="60"/>
      <c r="B18" s="61">
        <v>1310</v>
      </c>
      <c r="C18" s="60" t="s">
        <v>317</v>
      </c>
      <c r="D18" s="62"/>
      <c r="E18" s="63">
        <v>1310</v>
      </c>
      <c r="F18" s="26"/>
      <c r="G18" s="51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ht="12.75">
      <c r="A19" s="60"/>
      <c r="B19" s="61">
        <v>1320</v>
      </c>
      <c r="C19" s="60" t="s">
        <v>316</v>
      </c>
      <c r="D19" s="62"/>
      <c r="E19" s="63">
        <v>1320</v>
      </c>
      <c r="F19" s="26"/>
      <c r="G19" s="51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ht="12.75">
      <c r="A20" s="60"/>
      <c r="B20" s="61">
        <v>1325</v>
      </c>
      <c r="C20" s="60" t="s">
        <v>2000</v>
      </c>
      <c r="D20" s="62"/>
      <c r="E20" s="63">
        <v>1325</v>
      </c>
      <c r="F20" s="26"/>
      <c r="G20" s="51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ht="12.75">
      <c r="A21" s="60"/>
      <c r="B21" s="61">
        <v>1330</v>
      </c>
      <c r="C21" s="60" t="s">
        <v>315</v>
      </c>
      <c r="D21" s="62"/>
      <c r="E21" s="63">
        <v>1330</v>
      </c>
      <c r="F21" s="26"/>
      <c r="G21" s="51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ht="12.75">
      <c r="A22" s="60"/>
      <c r="B22" s="61">
        <v>1410</v>
      </c>
      <c r="C22" s="60" t="s">
        <v>314</v>
      </c>
      <c r="D22" s="62"/>
      <c r="E22" s="63">
        <v>1410</v>
      </c>
      <c r="F22" s="26"/>
      <c r="G22" s="51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ht="12.75">
      <c r="A23" s="60"/>
      <c r="B23" s="61">
        <v>1610</v>
      </c>
      <c r="C23" s="60" t="s">
        <v>313</v>
      </c>
      <c r="D23" s="62"/>
      <c r="E23" s="63">
        <v>1610</v>
      </c>
      <c r="F23" s="26"/>
      <c r="G23" s="51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ht="12.75">
      <c r="A24" s="60"/>
      <c r="B24" s="61">
        <v>1620</v>
      </c>
      <c r="C24" s="60" t="s">
        <v>312</v>
      </c>
      <c r="D24" s="62"/>
      <c r="E24" s="63">
        <v>1620</v>
      </c>
      <c r="F24" s="26"/>
      <c r="G24" s="51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ht="12.75">
      <c r="A25" s="60"/>
      <c r="B25" s="61">
        <v>1810</v>
      </c>
      <c r="C25" s="60" t="s">
        <v>311</v>
      </c>
      <c r="D25" s="62"/>
      <c r="E25" s="63">
        <v>1810</v>
      </c>
      <c r="F25" s="26"/>
      <c r="G25" s="51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ht="12.75">
      <c r="A26" s="60"/>
      <c r="B26" s="61">
        <v>1910</v>
      </c>
      <c r="C26" s="60" t="s">
        <v>310</v>
      </c>
      <c r="D26" s="62"/>
      <c r="E26" s="63">
        <v>1910</v>
      </c>
      <c r="F26" s="26"/>
      <c r="G26" s="51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12.75">
      <c r="A27" s="60"/>
      <c r="B27" s="61">
        <v>1920</v>
      </c>
      <c r="C27" s="60" t="s">
        <v>309</v>
      </c>
      <c r="D27" s="62"/>
      <c r="E27" s="63">
        <v>1920</v>
      </c>
      <c r="F27" s="26"/>
      <c r="G27" s="51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ht="12.75">
      <c r="A28" s="51"/>
      <c r="B28" s="61">
        <v>1925</v>
      </c>
      <c r="C28" s="51" t="s">
        <v>260</v>
      </c>
      <c r="D28" s="53"/>
      <c r="E28" s="63">
        <v>1925</v>
      </c>
      <c r="F28" s="26"/>
      <c r="G28" s="51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s="236" customFormat="1" ht="12.75">
      <c r="A29" s="235"/>
      <c r="B29" s="61">
        <v>1950</v>
      </c>
      <c r="C29" s="60" t="s">
        <v>1936</v>
      </c>
      <c r="D29" s="62"/>
      <c r="E29" s="63">
        <v>1950</v>
      </c>
      <c r="F29" s="26"/>
      <c r="G29" s="251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</row>
    <row r="30" spans="1:33" ht="12.75">
      <c r="A30" s="60"/>
      <c r="B30" s="61">
        <v>1990</v>
      </c>
      <c r="C30" s="60" t="s">
        <v>308</v>
      </c>
      <c r="D30" s="62"/>
      <c r="E30" s="63">
        <v>1990</v>
      </c>
      <c r="F30" s="26"/>
      <c r="G30" s="51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ht="12.75">
      <c r="A31" s="60"/>
      <c r="B31" s="61"/>
      <c r="C31" s="60"/>
      <c r="D31" s="62"/>
      <c r="E31" s="63"/>
      <c r="F31" s="34"/>
      <c r="G31" s="51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s="228" customFormat="1" ht="12.75">
      <c r="A32" s="56"/>
      <c r="B32" s="223">
        <v>1000</v>
      </c>
      <c r="C32" s="224" t="s">
        <v>307</v>
      </c>
      <c r="D32" s="225"/>
      <c r="E32" s="226">
        <v>1000</v>
      </c>
      <c r="F32" s="227">
        <f>SUM(F4:F30)</f>
        <v>0</v>
      </c>
      <c r="G32" s="6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51"/>
      <c r="B33" s="52"/>
      <c r="C33" s="51"/>
      <c r="D33" s="53"/>
      <c r="E33" s="55"/>
      <c r="F33" s="34"/>
      <c r="G33" s="51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12.75">
      <c r="A34" s="66" t="s">
        <v>306</v>
      </c>
      <c r="B34" s="67"/>
      <c r="C34" s="66"/>
      <c r="D34" s="68" t="s">
        <v>2736</v>
      </c>
      <c r="E34" s="69"/>
      <c r="F34" s="34"/>
      <c r="G34" s="6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2.75">
      <c r="A35" s="51"/>
      <c r="B35" s="52">
        <v>2110</v>
      </c>
      <c r="C35" s="51" t="s">
        <v>305</v>
      </c>
      <c r="D35" s="53"/>
      <c r="E35" s="55">
        <v>2110</v>
      </c>
      <c r="F35" s="26"/>
      <c r="G35" s="51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12.75">
      <c r="A36" s="51"/>
      <c r="B36" s="52">
        <v>2130</v>
      </c>
      <c r="C36" s="51" t="s">
        <v>304</v>
      </c>
      <c r="D36" s="53"/>
      <c r="E36" s="55">
        <v>2130</v>
      </c>
      <c r="F36" s="26"/>
      <c r="G36" s="51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2.75">
      <c r="A37" s="51"/>
      <c r="B37" s="52">
        <v>2210</v>
      </c>
      <c r="C37" s="51" t="s">
        <v>303</v>
      </c>
      <c r="D37" s="53"/>
      <c r="E37" s="55">
        <v>2210</v>
      </c>
      <c r="F37" s="26"/>
      <c r="G37" s="51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12.75">
      <c r="A38" s="51"/>
      <c r="B38" s="52"/>
      <c r="C38" s="51"/>
      <c r="D38" s="53"/>
      <c r="E38" s="55"/>
      <c r="F38" s="34"/>
      <c r="G38" s="51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s="228" customFormat="1" ht="12.75">
      <c r="A39" s="66"/>
      <c r="B39" s="80">
        <v>2000</v>
      </c>
      <c r="C39" s="81" t="s">
        <v>302</v>
      </c>
      <c r="D39" s="82"/>
      <c r="E39" s="160">
        <v>2000</v>
      </c>
      <c r="F39" s="227">
        <f>SUM(F35:F37)</f>
        <v>0</v>
      </c>
      <c r="G39" s="6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ht="12.75">
      <c r="A40" s="51"/>
      <c r="B40" s="52"/>
      <c r="C40" s="51"/>
      <c r="D40" s="53"/>
      <c r="E40" s="55"/>
      <c r="F40" s="34"/>
      <c r="G40" s="51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12.75">
      <c r="A41" s="66" t="s">
        <v>301</v>
      </c>
      <c r="B41" s="67"/>
      <c r="C41" s="66"/>
      <c r="D41" s="68" t="s">
        <v>2737</v>
      </c>
      <c r="E41" s="69"/>
      <c r="F41" s="34"/>
      <c r="G41" s="6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ht="12.75">
      <c r="A42" s="51"/>
      <c r="B42" s="52">
        <v>3110</v>
      </c>
      <c r="C42" s="51" t="s">
        <v>300</v>
      </c>
      <c r="D42" s="53"/>
      <c r="E42" s="55">
        <v>3110</v>
      </c>
      <c r="F42" s="26"/>
      <c r="G42" s="51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12.75">
      <c r="A43" s="51"/>
      <c r="B43" s="52">
        <v>3120</v>
      </c>
      <c r="C43" s="51" t="s">
        <v>299</v>
      </c>
      <c r="D43" s="53"/>
      <c r="E43" s="55">
        <v>3120</v>
      </c>
      <c r="F43" s="26"/>
      <c r="G43" s="51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12.75">
      <c r="A44" s="51"/>
      <c r="B44" s="52">
        <v>3125</v>
      </c>
      <c r="C44" s="51" t="s">
        <v>298</v>
      </c>
      <c r="D44" s="53"/>
      <c r="E44" s="55">
        <v>3125</v>
      </c>
      <c r="F44" s="26"/>
      <c r="G44" s="51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12.75">
      <c r="A45" s="51"/>
      <c r="B45" s="52">
        <v>3130</v>
      </c>
      <c r="C45" s="51" t="s">
        <v>297</v>
      </c>
      <c r="D45" s="53"/>
      <c r="E45" s="55">
        <v>3130</v>
      </c>
      <c r="F45" s="26"/>
      <c r="G45" s="51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ht="12.75">
      <c r="A46" s="51"/>
      <c r="B46" s="52">
        <v>3131</v>
      </c>
      <c r="C46" s="51" t="s">
        <v>296</v>
      </c>
      <c r="D46" s="53"/>
      <c r="E46" s="55">
        <v>3131</v>
      </c>
      <c r="F46" s="26"/>
      <c r="G46" s="51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ht="12.75">
      <c r="A47" s="51"/>
      <c r="B47" s="52">
        <v>3132</v>
      </c>
      <c r="C47" s="51" t="s">
        <v>2585</v>
      </c>
      <c r="D47" s="53"/>
      <c r="E47" s="55">
        <v>3132</v>
      </c>
      <c r="F47" s="26"/>
      <c r="G47" s="51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45" customFormat="1" ht="12.75">
      <c r="A48" s="74"/>
      <c r="B48" s="75">
        <v>3133</v>
      </c>
      <c r="C48" s="74" t="s">
        <v>1785</v>
      </c>
      <c r="D48" s="76"/>
      <c r="E48" s="77">
        <v>3133</v>
      </c>
      <c r="F48" s="26"/>
      <c r="G48" s="74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2.75">
      <c r="A49" s="51"/>
      <c r="B49" s="52">
        <v>3135</v>
      </c>
      <c r="C49" s="51" t="s">
        <v>295</v>
      </c>
      <c r="D49" s="53"/>
      <c r="E49" s="55">
        <v>3135</v>
      </c>
      <c r="F49" s="26"/>
      <c r="G49" s="51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ht="12.75">
      <c r="A50" s="51"/>
      <c r="B50" s="52">
        <v>3155</v>
      </c>
      <c r="C50" s="51" t="s">
        <v>294</v>
      </c>
      <c r="D50" s="53"/>
      <c r="E50" s="55">
        <v>3155</v>
      </c>
      <c r="F50" s="26"/>
      <c r="G50" s="51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ht="12.75">
      <c r="A51" s="51"/>
      <c r="B51" s="52">
        <v>3160</v>
      </c>
      <c r="C51" s="51" t="s">
        <v>293</v>
      </c>
      <c r="D51" s="53"/>
      <c r="E51" s="55">
        <v>3160</v>
      </c>
      <c r="F51" s="26"/>
      <c r="G51" s="51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ht="12.75">
      <c r="A52" s="51"/>
      <c r="B52" s="52">
        <v>3161</v>
      </c>
      <c r="C52" s="51" t="s">
        <v>292</v>
      </c>
      <c r="D52" s="53"/>
      <c r="E52" s="55">
        <v>3161</v>
      </c>
      <c r="F52" s="26"/>
      <c r="G52" s="51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12.75">
      <c r="A53" s="51"/>
      <c r="B53" s="52">
        <v>3165</v>
      </c>
      <c r="C53" s="51" t="s">
        <v>1829</v>
      </c>
      <c r="D53" s="53"/>
      <c r="E53" s="55">
        <v>3165</v>
      </c>
      <c r="F53" s="26"/>
      <c r="G53" s="51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ht="12.75">
      <c r="A54" s="51"/>
      <c r="B54" s="52">
        <v>3166</v>
      </c>
      <c r="C54" s="51" t="s">
        <v>1830</v>
      </c>
      <c r="D54" s="53"/>
      <c r="E54" s="55">
        <v>3166</v>
      </c>
      <c r="F54" s="26"/>
      <c r="G54" s="51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ht="12.75">
      <c r="A55" s="51"/>
      <c r="B55" s="52">
        <v>3175</v>
      </c>
      <c r="C55" s="51" t="s">
        <v>263</v>
      </c>
      <c r="D55" s="53"/>
      <c r="E55" s="55">
        <v>3175</v>
      </c>
      <c r="F55" s="26"/>
      <c r="G55" s="51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ht="12.75">
      <c r="A56" s="51"/>
      <c r="B56" s="52">
        <v>3180</v>
      </c>
      <c r="C56" s="51" t="s">
        <v>291</v>
      </c>
      <c r="D56" s="53"/>
      <c r="E56" s="55">
        <v>3180</v>
      </c>
      <c r="F56" s="26"/>
      <c r="G56" s="51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ht="12.75">
      <c r="A57" s="51"/>
      <c r="B57" s="52">
        <v>3200</v>
      </c>
      <c r="C57" s="51" t="s">
        <v>290</v>
      </c>
      <c r="D57" s="53"/>
      <c r="E57" s="55">
        <v>3200</v>
      </c>
      <c r="F57" s="26"/>
      <c r="G57" s="51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ht="12.75">
      <c r="A58" s="51"/>
      <c r="B58" s="52">
        <v>3300</v>
      </c>
      <c r="C58" s="51" t="s">
        <v>289</v>
      </c>
      <c r="D58" s="53"/>
      <c r="E58" s="55">
        <v>3300</v>
      </c>
      <c r="F58" s="302"/>
      <c r="G58" s="51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ht="12.75">
      <c r="A59" s="51"/>
      <c r="B59" s="52">
        <v>3500</v>
      </c>
      <c r="C59" s="51" t="s">
        <v>288</v>
      </c>
      <c r="D59" s="53"/>
      <c r="E59" s="55">
        <v>3500</v>
      </c>
      <c r="F59" s="26"/>
      <c r="G59" s="51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ht="12.75">
      <c r="A60" s="51"/>
      <c r="B60" s="52">
        <v>3512</v>
      </c>
      <c r="C60" s="51" t="s">
        <v>287</v>
      </c>
      <c r="D60" s="53"/>
      <c r="E60" s="55">
        <v>3512</v>
      </c>
      <c r="F60" s="26"/>
      <c r="G60" s="51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ht="12.75">
      <c r="A61" s="51"/>
      <c r="B61" s="52">
        <v>3540</v>
      </c>
      <c r="C61" s="51" t="s">
        <v>286</v>
      </c>
      <c r="D61" s="53"/>
      <c r="E61" s="55">
        <v>3540</v>
      </c>
      <c r="F61" s="26"/>
      <c r="G61" s="51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ht="12.75">
      <c r="A62" s="51"/>
      <c r="B62" s="52">
        <v>3541</v>
      </c>
      <c r="C62" s="51" t="s">
        <v>285</v>
      </c>
      <c r="D62" s="53"/>
      <c r="E62" s="55">
        <v>3541</v>
      </c>
      <c r="F62" s="26"/>
      <c r="G62" s="51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ht="12.75">
      <c r="A63" s="51"/>
      <c r="B63" s="52">
        <v>3551</v>
      </c>
      <c r="C63" s="51" t="s">
        <v>1932</v>
      </c>
      <c r="D63" s="53"/>
      <c r="E63" s="55">
        <v>3551</v>
      </c>
      <c r="F63" s="26"/>
      <c r="G63" s="51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ht="12.75">
      <c r="A64" s="51"/>
      <c r="B64" s="52">
        <v>3570</v>
      </c>
      <c r="C64" s="51" t="s">
        <v>2581</v>
      </c>
      <c r="D64" s="53"/>
      <c r="E64" s="55">
        <v>3570</v>
      </c>
      <c r="F64" s="26"/>
      <c r="G64" s="51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ht="12.75">
      <c r="A65" s="51"/>
      <c r="B65" s="52">
        <v>3575</v>
      </c>
      <c r="C65" s="51" t="s">
        <v>2582</v>
      </c>
      <c r="D65" s="53"/>
      <c r="E65" s="55">
        <v>3575</v>
      </c>
      <c r="F65" s="26"/>
      <c r="G65" s="51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ht="12.75">
      <c r="A66" s="51"/>
      <c r="B66" s="52">
        <v>3590</v>
      </c>
      <c r="C66" s="51" t="s">
        <v>2658</v>
      </c>
      <c r="D66" s="53"/>
      <c r="E66" s="55">
        <v>3590</v>
      </c>
      <c r="F66" s="26"/>
      <c r="G66" s="51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ht="12.75">
      <c r="A67" s="51"/>
      <c r="B67" s="52">
        <v>3990</v>
      </c>
      <c r="C67" s="51" t="s">
        <v>284</v>
      </c>
      <c r="D67" s="53"/>
      <c r="E67" s="55">
        <v>3990</v>
      </c>
      <c r="F67" s="26"/>
      <c r="G67" s="51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</row>
    <row r="68" spans="1:33" ht="12.75">
      <c r="A68" s="51"/>
      <c r="B68" s="52"/>
      <c r="C68" s="51"/>
      <c r="D68" s="53"/>
      <c r="E68" s="55"/>
      <c r="F68" s="34"/>
      <c r="G68" s="51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3" s="228" customFormat="1" ht="12.75">
      <c r="A69" s="66"/>
      <c r="B69" s="80">
        <v>3000</v>
      </c>
      <c r="C69" s="81" t="s">
        <v>283</v>
      </c>
      <c r="D69" s="82"/>
      <c r="E69" s="160">
        <v>3000</v>
      </c>
      <c r="F69" s="227">
        <f>SUM(F42:F67)</f>
        <v>0</v>
      </c>
      <c r="G69" s="66"/>
      <c r="H69" s="6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1:33" ht="12.75">
      <c r="A70" s="51"/>
      <c r="B70" s="52"/>
      <c r="C70" s="51"/>
      <c r="D70" s="53"/>
      <c r="E70" s="55"/>
      <c r="F70" s="34"/>
      <c r="G70" s="51"/>
      <c r="H70" s="51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</row>
    <row r="71" spans="1:33" ht="12.75">
      <c r="A71" s="66" t="s">
        <v>282</v>
      </c>
      <c r="B71" s="67"/>
      <c r="C71" s="66"/>
      <c r="D71" s="68" t="s">
        <v>2738</v>
      </c>
      <c r="E71" s="69"/>
      <c r="F71" s="34"/>
      <c r="G71" s="66"/>
      <c r="H71" s="6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  <row r="72" spans="1:33" ht="12.75">
      <c r="A72" s="66"/>
      <c r="B72" s="52">
        <v>4200</v>
      </c>
      <c r="C72" s="51" t="s">
        <v>2694</v>
      </c>
      <c r="D72" s="53"/>
      <c r="E72" s="55">
        <v>4200</v>
      </c>
      <c r="F72" s="26"/>
      <c r="G72" s="6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</row>
    <row r="73" spans="1:33" ht="12.75">
      <c r="A73" s="66"/>
      <c r="B73" s="52">
        <v>4210</v>
      </c>
      <c r="C73" s="51" t="s">
        <v>2695</v>
      </c>
      <c r="D73" s="53"/>
      <c r="E73" s="55">
        <v>4210</v>
      </c>
      <c r="F73" s="26"/>
      <c r="G73" s="6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</row>
    <row r="74" spans="1:33" ht="12.75">
      <c r="A74" s="66"/>
      <c r="B74" s="52">
        <v>4215</v>
      </c>
      <c r="C74" s="51" t="s">
        <v>2005</v>
      </c>
      <c r="D74" s="53"/>
      <c r="E74" s="55">
        <v>4215</v>
      </c>
      <c r="F74" s="26"/>
      <c r="G74" s="6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</row>
    <row r="75" spans="1:33" ht="12.75">
      <c r="A75" s="66"/>
      <c r="B75" s="52">
        <v>4230</v>
      </c>
      <c r="C75" s="303" t="s">
        <v>2707</v>
      </c>
      <c r="D75" s="78"/>
      <c r="E75" s="77">
        <v>4230</v>
      </c>
      <c r="F75" s="26"/>
      <c r="G75" s="6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</row>
    <row r="76" spans="1:33" ht="12.75">
      <c r="A76" s="66"/>
      <c r="B76" s="52">
        <v>4310</v>
      </c>
      <c r="C76" s="74" t="s">
        <v>2696</v>
      </c>
      <c r="D76" s="53"/>
      <c r="E76" s="55">
        <v>4310</v>
      </c>
      <c r="F76" s="26"/>
      <c r="G76" s="6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1:33" ht="12.75">
      <c r="A77" s="66"/>
      <c r="B77" s="52">
        <v>4315</v>
      </c>
      <c r="C77" s="74" t="s">
        <v>2660</v>
      </c>
      <c r="D77" s="53"/>
      <c r="E77" s="55">
        <v>4315</v>
      </c>
      <c r="F77" s="26"/>
      <c r="G77" s="6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1:33" ht="12.75">
      <c r="A78" s="66"/>
      <c r="B78" s="52">
        <v>4330</v>
      </c>
      <c r="C78" s="79" t="s">
        <v>1831</v>
      </c>
      <c r="D78" s="53"/>
      <c r="E78" s="55">
        <v>4330</v>
      </c>
      <c r="F78" s="26"/>
      <c r="G78" s="6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1:33" ht="12.75">
      <c r="A79" s="51"/>
      <c r="B79" s="52">
        <v>4404</v>
      </c>
      <c r="C79" s="51" t="s">
        <v>1368</v>
      </c>
      <c r="D79" s="78"/>
      <c r="E79" s="55">
        <v>4404</v>
      </c>
      <c r="F79" s="26"/>
      <c r="G79" s="51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</row>
    <row r="80" spans="1:33" ht="12.75">
      <c r="A80" s="51"/>
      <c r="B80" s="52">
        <v>4405</v>
      </c>
      <c r="C80" s="51" t="s">
        <v>1367</v>
      </c>
      <c r="D80" s="53"/>
      <c r="E80" s="55">
        <v>4405</v>
      </c>
      <c r="F80" s="26"/>
      <c r="G80" s="51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</row>
    <row r="81" spans="1:33" ht="12.75">
      <c r="A81" s="51"/>
      <c r="B81" s="52">
        <v>4406</v>
      </c>
      <c r="C81" s="51" t="s">
        <v>1795</v>
      </c>
      <c r="D81" s="53"/>
      <c r="E81" s="55">
        <v>4406</v>
      </c>
      <c r="F81" s="26"/>
      <c r="G81" s="51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</row>
    <row r="82" spans="1:33" ht="12.75">
      <c r="A82" s="51"/>
      <c r="B82" s="61">
        <v>4410</v>
      </c>
      <c r="C82" s="60" t="s">
        <v>279</v>
      </c>
      <c r="D82" s="62"/>
      <c r="E82" s="63">
        <v>4410</v>
      </c>
      <c r="F82" s="26"/>
      <c r="G82" s="51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</row>
    <row r="83" spans="1:33" ht="12.75">
      <c r="A83" s="51"/>
      <c r="B83" s="61">
        <v>4411</v>
      </c>
      <c r="C83" s="51" t="s">
        <v>523</v>
      </c>
      <c r="D83" s="62"/>
      <c r="E83" s="55">
        <v>4411</v>
      </c>
      <c r="F83" s="26"/>
      <c r="G83" s="51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</row>
    <row r="84" spans="1:33" ht="12.75">
      <c r="A84" s="51"/>
      <c r="B84" s="61">
        <v>4412</v>
      </c>
      <c r="C84" s="51" t="s">
        <v>1787</v>
      </c>
      <c r="D84" s="62"/>
      <c r="E84" s="55">
        <v>4412</v>
      </c>
      <c r="F84" s="26"/>
      <c r="G84" s="51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</row>
    <row r="85" spans="1:33" ht="12.75">
      <c r="A85" s="51"/>
      <c r="B85" s="61">
        <v>4414</v>
      </c>
      <c r="C85" s="51" t="s">
        <v>378</v>
      </c>
      <c r="D85" s="62"/>
      <c r="E85" s="55">
        <v>4414</v>
      </c>
      <c r="F85" s="26"/>
      <c r="G85" s="51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</row>
    <row r="86" spans="1:33" ht="12.75">
      <c r="A86" s="51"/>
      <c r="B86" s="61">
        <v>4415</v>
      </c>
      <c r="C86" s="60" t="s">
        <v>1376</v>
      </c>
      <c r="D86" s="62"/>
      <c r="E86" s="55">
        <v>4415</v>
      </c>
      <c r="F86" s="26"/>
      <c r="G86" s="51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</row>
    <row r="87" spans="1:33" ht="12.75">
      <c r="A87" s="51"/>
      <c r="B87" s="52">
        <v>4450</v>
      </c>
      <c r="C87" s="51" t="s">
        <v>276</v>
      </c>
      <c r="D87" s="53"/>
      <c r="E87" s="55">
        <v>4450</v>
      </c>
      <c r="F87" s="26"/>
      <c r="G87" s="51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</row>
    <row r="88" spans="1:33" ht="12.75">
      <c r="A88" s="51"/>
      <c r="B88" s="52">
        <v>4455</v>
      </c>
      <c r="C88" s="51" t="s">
        <v>275</v>
      </c>
      <c r="D88" s="53"/>
      <c r="E88" s="55">
        <v>4455</v>
      </c>
      <c r="F88" s="26"/>
      <c r="G88" s="51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</row>
    <row r="89" spans="1:33" ht="12.75">
      <c r="A89" s="51"/>
      <c r="B89" s="52">
        <v>4500</v>
      </c>
      <c r="C89" s="51" t="s">
        <v>274</v>
      </c>
      <c r="D89" s="53"/>
      <c r="E89" s="55">
        <v>4500</v>
      </c>
      <c r="F89" s="26"/>
      <c r="G89" s="51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</row>
    <row r="90" spans="1:33" ht="12.75">
      <c r="A90" s="51"/>
      <c r="B90" s="52">
        <v>4600</v>
      </c>
      <c r="C90" s="51" t="s">
        <v>273</v>
      </c>
      <c r="D90" s="53"/>
      <c r="E90" s="55">
        <v>4600</v>
      </c>
      <c r="F90" s="26"/>
      <c r="G90" s="51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</row>
    <row r="91" spans="1:33" ht="12.75">
      <c r="A91" s="51"/>
      <c r="B91" s="52">
        <v>4620</v>
      </c>
      <c r="C91" s="51" t="s">
        <v>272</v>
      </c>
      <c r="D91" s="53"/>
      <c r="E91" s="55">
        <v>4620</v>
      </c>
      <c r="F91" s="26"/>
      <c r="G91" s="51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</row>
    <row r="92" spans="1:33" ht="12.75">
      <c r="A92" s="51"/>
      <c r="B92" s="52">
        <v>4640</v>
      </c>
      <c r="C92" s="51" t="s">
        <v>271</v>
      </c>
      <c r="D92" s="53"/>
      <c r="E92" s="55">
        <v>4640</v>
      </c>
      <c r="F92" s="26"/>
      <c r="G92" s="51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</row>
    <row r="93" spans="1:33" ht="12.75">
      <c r="A93" s="51"/>
      <c r="B93" s="52">
        <v>4690</v>
      </c>
      <c r="C93" s="51" t="s">
        <v>270</v>
      </c>
      <c r="D93" s="53"/>
      <c r="E93" s="55">
        <v>4690</v>
      </c>
      <c r="F93" s="26"/>
      <c r="G93" s="51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</row>
    <row r="94" spans="1:33" ht="12.75">
      <c r="A94" s="51"/>
      <c r="B94" s="52">
        <v>4700</v>
      </c>
      <c r="C94" s="51" t="s">
        <v>269</v>
      </c>
      <c r="D94" s="53"/>
      <c r="E94" s="55">
        <v>4700</v>
      </c>
      <c r="F94" s="26"/>
      <c r="G94" s="51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</row>
    <row r="95" spans="1:33" ht="12.75">
      <c r="A95" s="51"/>
      <c r="B95" s="52">
        <v>4850</v>
      </c>
      <c r="C95" s="51" t="s">
        <v>268</v>
      </c>
      <c r="D95" s="53"/>
      <c r="E95" s="55">
        <v>4850</v>
      </c>
      <c r="F95" s="26"/>
      <c r="G95" s="51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</row>
    <row r="96" spans="1:33" ht="12.75">
      <c r="A96" s="51"/>
      <c r="B96" s="52">
        <v>4910</v>
      </c>
      <c r="C96" s="51" t="s">
        <v>267</v>
      </c>
      <c r="D96" s="53"/>
      <c r="E96" s="55">
        <v>4910</v>
      </c>
      <c r="F96" s="26"/>
      <c r="G96" s="51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</row>
    <row r="97" spans="1:33" ht="12.75">
      <c r="A97" s="51"/>
      <c r="B97" s="52">
        <v>4915</v>
      </c>
      <c r="C97" s="51" t="s">
        <v>2697</v>
      </c>
      <c r="D97" s="53"/>
      <c r="E97" s="55">
        <v>4915</v>
      </c>
      <c r="F97" s="26"/>
      <c r="G97" s="51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</row>
    <row r="98" spans="1:33" ht="12.75">
      <c r="A98" s="51"/>
      <c r="B98" s="52">
        <v>4925</v>
      </c>
      <c r="C98" s="60" t="s">
        <v>2729</v>
      </c>
      <c r="D98" s="53"/>
      <c r="E98" s="55">
        <v>4925</v>
      </c>
      <c r="F98" s="26"/>
      <c r="G98" s="51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</row>
    <row r="99" spans="1:33" ht="12.75">
      <c r="A99" s="51"/>
      <c r="B99" s="52">
        <v>4926</v>
      </c>
      <c r="C99" s="51" t="s">
        <v>2698</v>
      </c>
      <c r="D99" s="53"/>
      <c r="E99" s="55">
        <v>4926</v>
      </c>
      <c r="F99" s="26"/>
      <c r="G99" s="51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</row>
    <row r="100" spans="1:33" ht="12.75">
      <c r="A100" s="51"/>
      <c r="B100" s="52">
        <v>4940</v>
      </c>
      <c r="C100" s="51" t="s">
        <v>265</v>
      </c>
      <c r="D100" s="53"/>
      <c r="E100" s="55">
        <v>4940</v>
      </c>
      <c r="F100" s="26"/>
      <c r="G100" s="51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</row>
    <row r="101" spans="1:33" ht="12.75">
      <c r="A101" s="51"/>
      <c r="B101" s="52">
        <v>4945</v>
      </c>
      <c r="C101" s="51" t="s">
        <v>264</v>
      </c>
      <c r="D101" s="53"/>
      <c r="E101" s="55">
        <v>4945</v>
      </c>
      <c r="F101" s="26"/>
      <c r="G101" s="51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</row>
    <row r="102" spans="1:33" ht="12.75">
      <c r="A102" s="51"/>
      <c r="B102" s="52">
        <v>4968</v>
      </c>
      <c r="C102" s="51" t="s">
        <v>2699</v>
      </c>
      <c r="D102" s="53"/>
      <c r="E102" s="55">
        <v>4968</v>
      </c>
      <c r="F102" s="26"/>
      <c r="G102" s="51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</row>
    <row r="103" spans="1:33" ht="12.75">
      <c r="A103" s="51"/>
      <c r="B103" s="52">
        <v>4980</v>
      </c>
      <c r="C103" s="51" t="s">
        <v>263</v>
      </c>
      <c r="D103" s="53"/>
      <c r="E103" s="55">
        <v>4980</v>
      </c>
      <c r="F103" s="26"/>
      <c r="G103" s="51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</row>
    <row r="104" spans="1:33" ht="12.75">
      <c r="A104" s="51"/>
      <c r="B104" s="52">
        <v>4990</v>
      </c>
      <c r="C104" s="51" t="s">
        <v>262</v>
      </c>
      <c r="D104" s="53"/>
      <c r="E104" s="55">
        <v>4990</v>
      </c>
      <c r="F104" s="26"/>
      <c r="G104" s="51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</row>
    <row r="105" spans="1:33" ht="12.75">
      <c r="A105" s="51"/>
      <c r="B105" s="52">
        <v>4992</v>
      </c>
      <c r="C105" s="51" t="s">
        <v>261</v>
      </c>
      <c r="D105" s="53"/>
      <c r="E105" s="55">
        <v>4992</v>
      </c>
      <c r="F105" s="26"/>
      <c r="G105" s="51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</row>
    <row r="106" spans="1:33" ht="12.75">
      <c r="A106" s="51"/>
      <c r="B106" s="52"/>
      <c r="C106" s="51"/>
      <c r="D106" s="53"/>
      <c r="E106" s="55"/>
      <c r="F106" s="34"/>
      <c r="G106" s="51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</row>
    <row r="107" spans="1:33" s="228" customFormat="1" ht="12.75">
      <c r="A107" s="66"/>
      <c r="B107" s="80">
        <v>4000</v>
      </c>
      <c r="C107" s="81" t="s">
        <v>259</v>
      </c>
      <c r="D107" s="82"/>
      <c r="E107" s="160">
        <v>4000</v>
      </c>
      <c r="F107" s="227">
        <f>SUM(F72:F105)</f>
        <v>0</v>
      </c>
      <c r="G107" s="66"/>
      <c r="H107" s="6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</row>
    <row r="108" spans="1:33" ht="12.75">
      <c r="A108" s="51"/>
      <c r="B108" s="52"/>
      <c r="C108" s="51"/>
      <c r="D108" s="53"/>
      <c r="E108" s="55"/>
      <c r="F108" s="34"/>
      <c r="G108" s="51"/>
      <c r="H108" s="51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</row>
    <row r="109" spans="1:33" ht="12.75">
      <c r="A109" s="66" t="s">
        <v>258</v>
      </c>
      <c r="B109" s="67"/>
      <c r="C109" s="66"/>
      <c r="D109" s="68" t="s">
        <v>257</v>
      </c>
      <c r="E109" s="69"/>
      <c r="F109" s="34"/>
      <c r="G109" s="66"/>
      <c r="H109" s="6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</row>
    <row r="110" spans="1:33" ht="12.75">
      <c r="A110" s="51"/>
      <c r="B110" s="52">
        <v>5150</v>
      </c>
      <c r="C110" s="51" t="s">
        <v>256</v>
      </c>
      <c r="D110" s="53"/>
      <c r="E110" s="55">
        <v>5150</v>
      </c>
      <c r="F110" s="26"/>
      <c r="G110" s="51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</row>
    <row r="111" spans="1:33" ht="12.75">
      <c r="A111" s="51"/>
      <c r="B111" s="52">
        <v>5200</v>
      </c>
      <c r="C111" s="51" t="s">
        <v>255</v>
      </c>
      <c r="D111" s="53"/>
      <c r="E111" s="55">
        <v>5200</v>
      </c>
      <c r="F111" s="26"/>
      <c r="G111" s="51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</row>
    <row r="112" spans="1:33" ht="12.75">
      <c r="A112" s="51"/>
      <c r="B112" s="52">
        <v>5300</v>
      </c>
      <c r="C112" s="51" t="s">
        <v>254</v>
      </c>
      <c r="D112" s="53"/>
      <c r="E112" s="55">
        <v>5300</v>
      </c>
      <c r="F112" s="26"/>
      <c r="G112" s="51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</row>
    <row r="113" spans="1:33" ht="12.75">
      <c r="A113" s="51"/>
      <c r="B113" s="52">
        <v>5400</v>
      </c>
      <c r="C113" s="51" t="s">
        <v>253</v>
      </c>
      <c r="D113" s="53"/>
      <c r="E113" s="55">
        <v>5400</v>
      </c>
      <c r="F113" s="26"/>
      <c r="G113" s="51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</row>
    <row r="114" spans="1:33" ht="12.75">
      <c r="A114" s="51"/>
      <c r="B114" s="52">
        <v>5500</v>
      </c>
      <c r="C114" s="51" t="s">
        <v>252</v>
      </c>
      <c r="D114" s="53"/>
      <c r="E114" s="55">
        <v>5500</v>
      </c>
      <c r="F114" s="26"/>
      <c r="G114" s="51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</row>
    <row r="115" spans="1:33" ht="12.75">
      <c r="A115" s="51"/>
      <c r="B115" s="52">
        <v>5610</v>
      </c>
      <c r="C115" s="51" t="s">
        <v>251</v>
      </c>
      <c r="D115" s="53"/>
      <c r="E115" s="55">
        <v>5610</v>
      </c>
      <c r="F115" s="26"/>
      <c r="G115" s="51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</row>
    <row r="116" spans="1:33" ht="12.75">
      <c r="A116" s="51"/>
      <c r="B116" s="52">
        <v>5650</v>
      </c>
      <c r="C116" s="51" t="s">
        <v>250</v>
      </c>
      <c r="D116" s="53"/>
      <c r="E116" s="55">
        <v>5650</v>
      </c>
      <c r="F116" s="26"/>
      <c r="G116" s="51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</row>
    <row r="117" spans="1:33" ht="12.75">
      <c r="A117" s="51"/>
      <c r="B117" s="52">
        <v>5690</v>
      </c>
      <c r="C117" s="51" t="s">
        <v>249</v>
      </c>
      <c r="D117" s="53"/>
      <c r="E117" s="55">
        <v>5690</v>
      </c>
      <c r="F117" s="26"/>
      <c r="G117" s="51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</row>
    <row r="118" spans="1:33" ht="12.75">
      <c r="A118" s="51"/>
      <c r="B118" s="52"/>
      <c r="C118" s="51"/>
      <c r="D118" s="53"/>
      <c r="E118" s="55"/>
      <c r="F118" s="34"/>
      <c r="G118" s="51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</row>
    <row r="119" spans="1:33" s="228" customFormat="1" ht="12.75">
      <c r="A119" s="66"/>
      <c r="B119" s="80">
        <v>5000</v>
      </c>
      <c r="C119" s="81" t="s">
        <v>248</v>
      </c>
      <c r="D119" s="82"/>
      <c r="E119" s="160">
        <v>5000</v>
      </c>
      <c r="F119" s="227">
        <f>SUM(F110:F117)</f>
        <v>0</v>
      </c>
      <c r="G119" s="6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</row>
    <row r="120" spans="1:33" ht="13.5" thickBot="1">
      <c r="A120" s="51"/>
      <c r="B120" s="52"/>
      <c r="C120" s="51"/>
      <c r="D120" s="53"/>
      <c r="E120" s="55"/>
      <c r="F120" s="34"/>
      <c r="G120" s="51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</row>
    <row r="121" spans="1:33" ht="13.5" thickBot="1">
      <c r="A121" s="51"/>
      <c r="B121" s="80">
        <v>10000</v>
      </c>
      <c r="C121" s="81" t="s">
        <v>247</v>
      </c>
      <c r="D121" s="82"/>
      <c r="E121" s="160">
        <v>10000</v>
      </c>
      <c r="F121" s="229">
        <f>F32+F39+F69+F107+F119</f>
        <v>0</v>
      </c>
      <c r="G121" s="51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</row>
    <row r="122" spans="1:33" ht="12.75">
      <c r="A122" s="60"/>
      <c r="B122" s="80"/>
      <c r="C122" s="71" t="s">
        <v>246</v>
      </c>
      <c r="D122" s="82"/>
      <c r="E122" s="51"/>
      <c r="F122" s="34"/>
      <c r="G122" s="51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</row>
    <row r="123" spans="1:33" ht="12.75">
      <c r="A123" s="51"/>
      <c r="B123" s="52"/>
      <c r="C123" s="51"/>
      <c r="D123" s="53"/>
      <c r="E123" s="55"/>
      <c r="F123" s="34"/>
      <c r="G123" s="51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</row>
    <row r="124" spans="1:33" ht="12.75">
      <c r="A124" s="25"/>
      <c r="B124" s="29"/>
      <c r="C124" s="25"/>
      <c r="D124" s="14"/>
      <c r="E124" s="55"/>
      <c r="F124" s="34"/>
      <c r="G124" s="51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</row>
    <row r="125" spans="1:33" ht="12.75">
      <c r="A125" s="25"/>
      <c r="B125" s="29"/>
      <c r="C125" s="25"/>
      <c r="D125" s="14"/>
      <c r="E125" s="30"/>
      <c r="F125" s="31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</row>
    <row r="126" spans="1:33" ht="12.75">
      <c r="A126" s="25"/>
      <c r="B126" s="29"/>
      <c r="C126" s="25"/>
      <c r="D126" s="14"/>
      <c r="E126" s="30"/>
      <c r="F126" s="31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</row>
    <row r="127" spans="1:33" ht="12.75">
      <c r="A127" s="25"/>
      <c r="B127" s="29"/>
      <c r="C127" s="25"/>
      <c r="D127" s="14"/>
      <c r="E127" s="30"/>
      <c r="F127" s="31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</row>
    <row r="128" spans="1:33" ht="12.75">
      <c r="A128" s="25"/>
      <c r="B128" s="29"/>
      <c r="C128" s="25"/>
      <c r="D128" s="14"/>
      <c r="E128" s="30"/>
      <c r="F128" s="31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</row>
    <row r="129" spans="1:33" ht="12.75">
      <c r="A129" s="25"/>
      <c r="B129" s="29"/>
      <c r="C129" s="25"/>
      <c r="D129" s="14"/>
      <c r="E129" s="30"/>
      <c r="F129" s="31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</row>
    <row r="130" spans="1:33" ht="12.75">
      <c r="A130" s="25"/>
      <c r="B130" s="29"/>
      <c r="C130" s="25"/>
      <c r="D130" s="14"/>
      <c r="E130" s="30"/>
      <c r="F130" s="31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</row>
    <row r="131" spans="1:33" ht="12.75">
      <c r="A131" s="25"/>
      <c r="B131" s="29"/>
      <c r="C131" s="25"/>
      <c r="D131" s="14"/>
      <c r="E131" s="30"/>
      <c r="F131" s="31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</row>
    <row r="132" spans="1:33" ht="12.75">
      <c r="A132" s="25"/>
      <c r="B132" s="29"/>
      <c r="C132" s="25"/>
      <c r="D132" s="14"/>
      <c r="E132" s="30"/>
      <c r="F132" s="31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</row>
    <row r="133" spans="1:33" ht="12.75">
      <c r="A133" s="25"/>
      <c r="B133" s="29"/>
      <c r="C133" s="25"/>
      <c r="D133" s="14"/>
      <c r="E133" s="30"/>
      <c r="F133" s="31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</row>
    <row r="134" spans="1:33" ht="12.75">
      <c r="A134" s="25"/>
      <c r="B134" s="29"/>
      <c r="C134" s="25"/>
      <c r="D134" s="14"/>
      <c r="E134" s="30"/>
      <c r="F134" s="31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</row>
    <row r="135" spans="1:33" ht="12.75">
      <c r="A135" s="25"/>
      <c r="B135" s="29"/>
      <c r="C135" s="25"/>
      <c r="D135" s="14"/>
      <c r="E135" s="30"/>
      <c r="F135" s="31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</row>
    <row r="136" spans="1:33" ht="12.75">
      <c r="A136" s="25"/>
      <c r="B136" s="29"/>
      <c r="C136" s="25"/>
      <c r="D136" s="14"/>
      <c r="E136" s="30"/>
      <c r="F136" s="31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</row>
    <row r="137" spans="1:33" ht="12.75">
      <c r="A137" s="25"/>
      <c r="B137" s="29"/>
      <c r="C137" s="25"/>
      <c r="D137" s="14"/>
      <c r="E137" s="30"/>
      <c r="F137" s="31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</row>
    <row r="138" spans="1:33" ht="12.75">
      <c r="A138" s="25"/>
      <c r="B138" s="29"/>
      <c r="C138" s="25"/>
      <c r="D138" s="14"/>
      <c r="E138" s="30"/>
      <c r="F138" s="31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</row>
    <row r="139" spans="1:33" ht="12.75">
      <c r="A139" s="25"/>
      <c r="B139" s="29"/>
      <c r="C139" s="25"/>
      <c r="D139" s="14"/>
      <c r="E139" s="30"/>
      <c r="F139" s="31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</row>
    <row r="140" spans="1:33" ht="12.75">
      <c r="A140" s="25"/>
      <c r="B140" s="29"/>
      <c r="C140" s="25"/>
      <c r="D140" s="14"/>
      <c r="E140" s="30"/>
      <c r="F140" s="31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</row>
    <row r="141" spans="1:33" ht="12.75">
      <c r="A141" s="25"/>
      <c r="B141" s="29"/>
      <c r="C141" s="25"/>
      <c r="D141" s="14"/>
      <c r="E141" s="30"/>
      <c r="F141" s="31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</row>
    <row r="142" spans="1:33" ht="12.75">
      <c r="A142" s="25"/>
      <c r="B142" s="29"/>
      <c r="C142" s="25"/>
      <c r="D142" s="14"/>
      <c r="E142" s="30"/>
      <c r="F142" s="31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</row>
  </sheetData>
  <sheetProtection password="CB25" sheet="1"/>
  <dataValidations count="1">
    <dataValidation type="decimal" operator="greaterThan" allowBlank="1" showInputMessage="1" showErrorMessage="1" errorTitle="Invalid Data" error="Only Number Values Are Allowed In This Cell" sqref="F110:F118">
      <formula1>-1000000000</formula1>
    </dataValidation>
  </dataValidations>
  <printOptions horizontalCentered="1"/>
  <pageMargins left="0.65" right="0.45" top="1.5" bottom="0.5" header="0.5" footer="0.5"/>
  <pageSetup fitToHeight="111" horizontalDpi="600" verticalDpi="600" orientation="portrait" scale="73" r:id="rId3"/>
  <headerFooter scaleWithDoc="0" alignWithMargins="0">
    <oddHeader>&amp;CGENERAL FUND RECEIPTS&amp;R&amp;8NDE 03-036
Due Date  11/1/2017
Revised 7/17</oddHeader>
  </headerFooter>
  <rowBreaks count="1" manualBreakCount="1">
    <brk id="6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J1131"/>
  <sheetViews>
    <sheetView showGridLines="0" zoomScaleSheetLayoutView="80" zoomScalePageLayoutView="90" workbookViewId="0" topLeftCell="A1">
      <selection activeCell="A1" sqref="A1"/>
    </sheetView>
  </sheetViews>
  <sheetFormatPr defaultColWidth="9.140625" defaultRowHeight="12.75"/>
  <cols>
    <col min="1" max="1" width="5.57421875" style="28" customWidth="1"/>
    <col min="2" max="2" width="6.7109375" style="28" customWidth="1"/>
    <col min="3" max="3" width="74.140625" style="28" customWidth="1"/>
    <col min="4" max="4" width="18.421875" style="28" customWidth="1"/>
    <col min="5" max="5" width="9.57421875" style="60" customWidth="1"/>
    <col min="6" max="6" width="16.28125" style="28" customWidth="1"/>
    <col min="7" max="9" width="17.57421875" style="12" customWidth="1"/>
    <col min="10" max="16384" width="9.140625" style="12" customWidth="1"/>
  </cols>
  <sheetData>
    <row r="1" spans="1:7" ht="12.75">
      <c r="A1" s="51"/>
      <c r="B1" s="52"/>
      <c r="C1" s="51"/>
      <c r="D1" s="53"/>
      <c r="E1" s="54" t="s">
        <v>332</v>
      </c>
      <c r="F1" s="83">
        <f>'Data Page'!G8</f>
        <v>0</v>
      </c>
      <c r="G1" s="84"/>
    </row>
    <row r="2" spans="1:7" ht="12.75">
      <c r="A2" s="51"/>
      <c r="B2" s="52"/>
      <c r="C2" s="51"/>
      <c r="D2" s="53"/>
      <c r="E2" s="54"/>
      <c r="F2" s="83"/>
      <c r="G2" s="84"/>
    </row>
    <row r="3" spans="1:7" ht="12.75">
      <c r="A3" s="66"/>
      <c r="B3" s="67">
        <v>1100</v>
      </c>
      <c r="C3" s="66" t="s">
        <v>429</v>
      </c>
      <c r="D3" s="68" t="s">
        <v>428</v>
      </c>
      <c r="E3" s="86"/>
      <c r="F3" s="34"/>
      <c r="G3" s="66"/>
    </row>
    <row r="4" spans="1:7" ht="12.75">
      <c r="A4" s="51"/>
      <c r="B4" s="52">
        <v>110</v>
      </c>
      <c r="C4" s="51" t="s">
        <v>420</v>
      </c>
      <c r="D4" s="53"/>
      <c r="E4" s="54">
        <v>110</v>
      </c>
      <c r="F4" s="38"/>
      <c r="G4" s="84"/>
    </row>
    <row r="5" spans="1:7" ht="12.75">
      <c r="A5" s="51"/>
      <c r="B5" s="52">
        <v>120</v>
      </c>
      <c r="C5" s="51" t="s">
        <v>419</v>
      </c>
      <c r="D5" s="53"/>
      <c r="E5" s="54">
        <v>120</v>
      </c>
      <c r="F5" s="38"/>
      <c r="G5" s="84"/>
    </row>
    <row r="6" spans="1:7" ht="12.75">
      <c r="A6" s="51"/>
      <c r="B6" s="52">
        <v>130</v>
      </c>
      <c r="C6" s="51" t="s">
        <v>1363</v>
      </c>
      <c r="D6" s="53"/>
      <c r="E6" s="54">
        <v>130</v>
      </c>
      <c r="F6" s="38"/>
      <c r="G6" s="84"/>
    </row>
    <row r="7" spans="1:7" ht="12.75">
      <c r="A7" s="51"/>
      <c r="B7" s="52">
        <v>140</v>
      </c>
      <c r="C7" s="51" t="s">
        <v>405</v>
      </c>
      <c r="D7" s="53"/>
      <c r="E7" s="54">
        <v>140</v>
      </c>
      <c r="F7" s="38"/>
      <c r="G7" s="84"/>
    </row>
    <row r="8" spans="1:7" ht="12.75">
      <c r="A8" s="51"/>
      <c r="B8" s="52">
        <v>161</v>
      </c>
      <c r="C8" s="51" t="s">
        <v>418</v>
      </c>
      <c r="D8" s="53"/>
      <c r="E8" s="54">
        <v>161</v>
      </c>
      <c r="F8" s="38"/>
      <c r="G8" s="84"/>
    </row>
    <row r="9" spans="1:7" ht="12.75">
      <c r="A9" s="51"/>
      <c r="B9" s="52">
        <v>200</v>
      </c>
      <c r="C9" s="51" t="s">
        <v>366</v>
      </c>
      <c r="D9" s="53"/>
      <c r="E9" s="54">
        <v>200</v>
      </c>
      <c r="F9" s="38"/>
      <c r="G9" s="84"/>
    </row>
    <row r="10" spans="1:7" ht="12.75">
      <c r="A10" s="51"/>
      <c r="B10" s="52">
        <v>221</v>
      </c>
      <c r="C10" s="51" t="s">
        <v>365</v>
      </c>
      <c r="D10" s="53"/>
      <c r="E10" s="54">
        <v>221</v>
      </c>
      <c r="F10" s="38"/>
      <c r="G10" s="51"/>
    </row>
    <row r="11" spans="1:7" ht="12.75">
      <c r="A11" s="51"/>
      <c r="B11" s="52">
        <v>284</v>
      </c>
      <c r="C11" s="280" t="s">
        <v>2243</v>
      </c>
      <c r="D11" s="53"/>
      <c r="E11" s="54">
        <v>284</v>
      </c>
      <c r="F11" s="38"/>
      <c r="G11" s="51"/>
    </row>
    <row r="12" spans="1:7" ht="12.75">
      <c r="A12" s="51"/>
      <c r="B12" s="52">
        <v>285</v>
      </c>
      <c r="C12" s="280" t="s">
        <v>2244</v>
      </c>
      <c r="D12" s="53"/>
      <c r="E12" s="54">
        <v>285</v>
      </c>
      <c r="F12" s="38"/>
      <c r="G12" s="51"/>
    </row>
    <row r="13" spans="1:7" ht="12.75">
      <c r="A13" s="51"/>
      <c r="B13" s="52">
        <v>300</v>
      </c>
      <c r="C13" s="51" t="s">
        <v>364</v>
      </c>
      <c r="D13" s="53"/>
      <c r="E13" s="54">
        <v>300</v>
      </c>
      <c r="F13" s="38"/>
      <c r="G13" s="84"/>
    </row>
    <row r="14" spans="1:7" ht="12.75">
      <c r="A14" s="51"/>
      <c r="B14" s="52">
        <v>364</v>
      </c>
      <c r="C14" s="51" t="s">
        <v>424</v>
      </c>
      <c r="D14" s="53"/>
      <c r="E14" s="54">
        <v>364</v>
      </c>
      <c r="F14" s="258"/>
      <c r="G14" s="51"/>
    </row>
    <row r="15" spans="1:7" ht="12.75">
      <c r="A15" s="51"/>
      <c r="B15" s="52">
        <v>382</v>
      </c>
      <c r="C15" s="51" t="s">
        <v>363</v>
      </c>
      <c r="D15" s="53"/>
      <c r="E15" s="54">
        <v>382</v>
      </c>
      <c r="F15" s="38"/>
      <c r="G15" s="84"/>
    </row>
    <row r="16" spans="1:7" ht="12.75">
      <c r="A16" s="51"/>
      <c r="B16" s="52">
        <v>400</v>
      </c>
      <c r="C16" s="51" t="s">
        <v>362</v>
      </c>
      <c r="D16" s="53"/>
      <c r="E16" s="54">
        <v>400</v>
      </c>
      <c r="F16" s="38"/>
      <c r="G16" s="84"/>
    </row>
    <row r="17" spans="1:7" ht="12.75">
      <c r="A17" s="51"/>
      <c r="B17" s="52">
        <v>420</v>
      </c>
      <c r="C17" s="51" t="s">
        <v>370</v>
      </c>
      <c r="D17" s="53"/>
      <c r="E17" s="54">
        <v>420</v>
      </c>
      <c r="F17" s="38"/>
      <c r="G17" s="84"/>
    </row>
    <row r="18" spans="1:7" ht="12.75">
      <c r="A18" s="51"/>
      <c r="B18" s="52">
        <v>425</v>
      </c>
      <c r="C18" s="51" t="s">
        <v>1828</v>
      </c>
      <c r="D18" s="53"/>
      <c r="E18" s="54">
        <v>425</v>
      </c>
      <c r="F18" s="38"/>
      <c r="G18" s="84"/>
    </row>
    <row r="19" spans="1:7" ht="12.75">
      <c r="A19" s="51"/>
      <c r="B19" s="52">
        <v>500</v>
      </c>
      <c r="C19" s="51" t="s">
        <v>379</v>
      </c>
      <c r="D19" s="53"/>
      <c r="E19" s="54">
        <v>500</v>
      </c>
      <c r="F19" s="258"/>
      <c r="G19" s="51"/>
    </row>
    <row r="20" spans="1:7" ht="12.75">
      <c r="A20" s="51"/>
      <c r="B20" s="52">
        <v>600</v>
      </c>
      <c r="C20" s="51" t="s">
        <v>361</v>
      </c>
      <c r="D20" s="53"/>
      <c r="E20" s="54">
        <v>600</v>
      </c>
      <c r="F20" s="38"/>
      <c r="G20" s="84"/>
    </row>
    <row r="21" spans="1:7" s="228" customFormat="1" ht="12.75">
      <c r="A21" s="66"/>
      <c r="B21" s="80">
        <v>1100</v>
      </c>
      <c r="C21" s="81" t="s">
        <v>2311</v>
      </c>
      <c r="D21" s="82"/>
      <c r="E21" s="136">
        <v>1100</v>
      </c>
      <c r="F21" s="230">
        <f>SUM(F4:F20)</f>
        <v>0</v>
      </c>
      <c r="G21" s="66"/>
    </row>
    <row r="22" spans="1:7" ht="12.75">
      <c r="A22" s="51"/>
      <c r="B22" s="70"/>
      <c r="C22" s="81" t="s">
        <v>2312</v>
      </c>
      <c r="D22" s="72"/>
      <c r="E22" s="87"/>
      <c r="F22" s="192"/>
      <c r="G22" s="84"/>
    </row>
    <row r="23" spans="1:7" ht="12.75">
      <c r="A23" s="51"/>
      <c r="B23" s="70"/>
      <c r="C23" s="71"/>
      <c r="D23" s="72"/>
      <c r="E23" s="87"/>
      <c r="F23" s="192"/>
      <c r="G23" s="84"/>
    </row>
    <row r="24" spans="1:7" ht="12.75">
      <c r="A24" s="51"/>
      <c r="B24" s="67">
        <v>1115</v>
      </c>
      <c r="C24" s="66" t="s">
        <v>2253</v>
      </c>
      <c r="D24" s="68" t="s">
        <v>2245</v>
      </c>
      <c r="E24" s="86"/>
      <c r="F24" s="192"/>
      <c r="G24" s="84"/>
    </row>
    <row r="25" spans="1:7" ht="12.75">
      <c r="A25" s="51"/>
      <c r="B25" s="52">
        <v>110</v>
      </c>
      <c r="C25" s="51" t="s">
        <v>420</v>
      </c>
      <c r="D25" s="53"/>
      <c r="E25" s="54">
        <v>110</v>
      </c>
      <c r="F25" s="38"/>
      <c r="G25" s="84"/>
    </row>
    <row r="26" spans="1:7" ht="12.75">
      <c r="A26" s="51"/>
      <c r="B26" s="52">
        <v>120</v>
      </c>
      <c r="C26" s="51" t="s">
        <v>419</v>
      </c>
      <c r="D26" s="53"/>
      <c r="E26" s="54">
        <v>120</v>
      </c>
      <c r="F26" s="38"/>
      <c r="G26" s="84"/>
    </row>
    <row r="27" spans="1:7" ht="12.75">
      <c r="A27" s="51"/>
      <c r="B27" s="52">
        <v>130</v>
      </c>
      <c r="C27" s="51" t="s">
        <v>1363</v>
      </c>
      <c r="D27" s="53"/>
      <c r="E27" s="54">
        <v>130</v>
      </c>
      <c r="F27" s="38"/>
      <c r="G27" s="84"/>
    </row>
    <row r="28" spans="1:7" ht="12.75">
      <c r="A28" s="51"/>
      <c r="B28" s="52">
        <v>140</v>
      </c>
      <c r="C28" s="51" t="s">
        <v>405</v>
      </c>
      <c r="D28" s="53"/>
      <c r="E28" s="54">
        <v>140</v>
      </c>
      <c r="F28" s="38"/>
      <c r="G28" s="84"/>
    </row>
    <row r="29" spans="1:7" ht="12.75">
      <c r="A29" s="51"/>
      <c r="B29" s="52">
        <v>161</v>
      </c>
      <c r="C29" s="51" t="s">
        <v>418</v>
      </c>
      <c r="D29" s="53"/>
      <c r="E29" s="54">
        <v>161</v>
      </c>
      <c r="F29" s="38"/>
      <c r="G29" s="84"/>
    </row>
    <row r="30" spans="1:7" ht="12.75">
      <c r="A30" s="51"/>
      <c r="B30" s="52">
        <v>200</v>
      </c>
      <c r="C30" s="51" t="s">
        <v>366</v>
      </c>
      <c r="D30" s="53"/>
      <c r="E30" s="54">
        <v>200</v>
      </c>
      <c r="F30" s="38"/>
      <c r="G30" s="84"/>
    </row>
    <row r="31" spans="1:7" ht="12.75">
      <c r="A31" s="51"/>
      <c r="B31" s="52">
        <v>221</v>
      </c>
      <c r="C31" s="51" t="s">
        <v>365</v>
      </c>
      <c r="D31" s="53"/>
      <c r="E31" s="54">
        <v>221</v>
      </c>
      <c r="F31" s="38"/>
      <c r="G31" s="84"/>
    </row>
    <row r="32" spans="1:7" ht="12.75">
      <c r="A32" s="51"/>
      <c r="B32" s="52">
        <v>284</v>
      </c>
      <c r="C32" s="280" t="s">
        <v>2243</v>
      </c>
      <c r="D32" s="53"/>
      <c r="E32" s="54">
        <v>284</v>
      </c>
      <c r="F32" s="38"/>
      <c r="G32" s="51"/>
    </row>
    <row r="33" spans="1:7" ht="12.75">
      <c r="A33" s="51"/>
      <c r="B33" s="52">
        <v>285</v>
      </c>
      <c r="C33" s="280" t="s">
        <v>2244</v>
      </c>
      <c r="D33" s="53"/>
      <c r="E33" s="54">
        <v>285</v>
      </c>
      <c r="F33" s="38"/>
      <c r="G33" s="51"/>
    </row>
    <row r="34" spans="1:7" ht="12.75">
      <c r="A34" s="51"/>
      <c r="B34" s="52">
        <v>300</v>
      </c>
      <c r="C34" s="51" t="s">
        <v>364</v>
      </c>
      <c r="D34" s="53"/>
      <c r="E34" s="54">
        <v>300</v>
      </c>
      <c r="F34" s="38"/>
      <c r="G34" s="84"/>
    </row>
    <row r="35" spans="1:7" ht="12.75">
      <c r="A35" s="51"/>
      <c r="B35" s="52">
        <v>364</v>
      </c>
      <c r="C35" s="51" t="s">
        <v>424</v>
      </c>
      <c r="D35" s="53"/>
      <c r="E35" s="54">
        <v>364</v>
      </c>
      <c r="F35" s="258"/>
      <c r="G35" s="51"/>
    </row>
    <row r="36" spans="1:7" ht="12.75">
      <c r="A36" s="51"/>
      <c r="B36" s="52">
        <v>382</v>
      </c>
      <c r="C36" s="51" t="s">
        <v>363</v>
      </c>
      <c r="D36" s="53"/>
      <c r="E36" s="54">
        <v>382</v>
      </c>
      <c r="F36" s="38"/>
      <c r="G36" s="84"/>
    </row>
    <row r="37" spans="1:7" ht="12.75">
      <c r="A37" s="51"/>
      <c r="B37" s="52">
        <v>400</v>
      </c>
      <c r="C37" s="51" t="s">
        <v>362</v>
      </c>
      <c r="D37" s="53"/>
      <c r="E37" s="54">
        <v>400</v>
      </c>
      <c r="F37" s="38"/>
      <c r="G37" s="84"/>
    </row>
    <row r="38" spans="1:7" ht="12.75">
      <c r="A38" s="51"/>
      <c r="B38" s="52">
        <v>420</v>
      </c>
      <c r="C38" s="51" t="s">
        <v>370</v>
      </c>
      <c r="D38" s="53"/>
      <c r="E38" s="54">
        <v>420</v>
      </c>
      <c r="F38" s="38"/>
      <c r="G38" s="84"/>
    </row>
    <row r="39" spans="1:7" ht="12.75">
      <c r="A39" s="51"/>
      <c r="B39" s="52">
        <v>425</v>
      </c>
      <c r="C39" s="51" t="s">
        <v>1828</v>
      </c>
      <c r="D39" s="53"/>
      <c r="E39" s="54">
        <v>425</v>
      </c>
      <c r="F39" s="38"/>
      <c r="G39" s="84"/>
    </row>
    <row r="40" spans="1:7" ht="12.75">
      <c r="A40" s="51"/>
      <c r="B40" s="52">
        <v>500</v>
      </c>
      <c r="C40" s="51" t="s">
        <v>379</v>
      </c>
      <c r="D40" s="53"/>
      <c r="E40" s="54">
        <v>500</v>
      </c>
      <c r="F40" s="258"/>
      <c r="G40" s="51"/>
    </row>
    <row r="41" spans="1:7" ht="12.75">
      <c r="A41" s="51"/>
      <c r="B41" s="52">
        <v>600</v>
      </c>
      <c r="C41" s="51" t="s">
        <v>361</v>
      </c>
      <c r="D41" s="53"/>
      <c r="E41" s="54">
        <v>600</v>
      </c>
      <c r="F41" s="38"/>
      <c r="G41" s="84"/>
    </row>
    <row r="42" spans="1:7" s="228" customFormat="1" ht="12.75">
      <c r="A42" s="66"/>
      <c r="B42" s="80">
        <v>1115</v>
      </c>
      <c r="C42" s="281" t="s">
        <v>2313</v>
      </c>
      <c r="D42" s="82"/>
      <c r="E42" s="136">
        <v>1115</v>
      </c>
      <c r="F42" s="230">
        <f>SUM(F25:F41)</f>
        <v>0</v>
      </c>
      <c r="G42" s="66"/>
    </row>
    <row r="43" spans="1:7" s="228" customFormat="1" ht="12.75">
      <c r="A43" s="66"/>
      <c r="B43" s="80"/>
      <c r="C43" s="81" t="s">
        <v>383</v>
      </c>
      <c r="D43" s="82"/>
      <c r="E43" s="136"/>
      <c r="F43" s="232"/>
      <c r="G43" s="66"/>
    </row>
    <row r="44" spans="1:7" s="228" customFormat="1" ht="12.75">
      <c r="A44" s="66"/>
      <c r="B44" s="80"/>
      <c r="C44" s="81"/>
      <c r="D44" s="82"/>
      <c r="E44" s="136"/>
      <c r="F44" s="232"/>
      <c r="G44" s="66"/>
    </row>
    <row r="45" spans="1:7" ht="12.75">
      <c r="A45" s="51"/>
      <c r="B45" s="67">
        <v>1125</v>
      </c>
      <c r="C45" s="66" t="s">
        <v>1382</v>
      </c>
      <c r="D45" s="68" t="s">
        <v>1320</v>
      </c>
      <c r="E45" s="86"/>
      <c r="F45" s="192"/>
      <c r="G45" s="84"/>
    </row>
    <row r="46" spans="1:7" ht="12.75">
      <c r="A46" s="51"/>
      <c r="B46" s="52">
        <v>110</v>
      </c>
      <c r="C46" s="51" t="s">
        <v>420</v>
      </c>
      <c r="D46" s="53"/>
      <c r="E46" s="54">
        <v>110</v>
      </c>
      <c r="F46" s="38"/>
      <c r="G46" s="84"/>
    </row>
    <row r="47" spans="1:7" ht="12.75">
      <c r="A47" s="51"/>
      <c r="B47" s="52">
        <v>120</v>
      </c>
      <c r="C47" s="51" t="s">
        <v>419</v>
      </c>
      <c r="D47" s="53"/>
      <c r="E47" s="54">
        <v>120</v>
      </c>
      <c r="F47" s="38"/>
      <c r="G47" s="84"/>
    </row>
    <row r="48" spans="1:7" ht="12.75">
      <c r="A48" s="51"/>
      <c r="B48" s="52">
        <v>130</v>
      </c>
      <c r="C48" s="51" t="s">
        <v>1363</v>
      </c>
      <c r="D48" s="53"/>
      <c r="E48" s="54">
        <v>130</v>
      </c>
      <c r="F48" s="38"/>
      <c r="G48" s="84"/>
    </row>
    <row r="49" spans="1:7" ht="12.75">
      <c r="A49" s="51"/>
      <c r="B49" s="52">
        <v>140</v>
      </c>
      <c r="C49" s="51" t="s">
        <v>405</v>
      </c>
      <c r="D49" s="53"/>
      <c r="E49" s="54">
        <v>140</v>
      </c>
      <c r="F49" s="38"/>
      <c r="G49" s="84"/>
    </row>
    <row r="50" spans="1:7" ht="12.75">
      <c r="A50" s="51"/>
      <c r="B50" s="52">
        <v>161</v>
      </c>
      <c r="C50" s="51" t="s">
        <v>418</v>
      </c>
      <c r="D50" s="53"/>
      <c r="E50" s="54">
        <v>161</v>
      </c>
      <c r="F50" s="38"/>
      <c r="G50" s="84"/>
    </row>
    <row r="51" spans="1:7" ht="12.75">
      <c r="A51" s="51"/>
      <c r="B51" s="52">
        <v>200</v>
      </c>
      <c r="C51" s="51" t="s">
        <v>366</v>
      </c>
      <c r="D51" s="53"/>
      <c r="E51" s="54">
        <v>200</v>
      </c>
      <c r="F51" s="38"/>
      <c r="G51" s="84"/>
    </row>
    <row r="52" spans="1:7" ht="12.75">
      <c r="A52" s="51"/>
      <c r="B52" s="52">
        <v>221</v>
      </c>
      <c r="C52" s="51" t="s">
        <v>365</v>
      </c>
      <c r="D52" s="53"/>
      <c r="E52" s="54">
        <v>221</v>
      </c>
      <c r="F52" s="38"/>
      <c r="G52" s="84"/>
    </row>
    <row r="53" spans="1:7" ht="12.75">
      <c r="A53" s="51"/>
      <c r="B53" s="52">
        <v>284</v>
      </c>
      <c r="C53" s="280" t="s">
        <v>2243</v>
      </c>
      <c r="D53" s="53"/>
      <c r="E53" s="54">
        <v>284</v>
      </c>
      <c r="F53" s="38"/>
      <c r="G53" s="51"/>
    </row>
    <row r="54" spans="1:7" ht="12.75">
      <c r="A54" s="51"/>
      <c r="B54" s="52">
        <v>285</v>
      </c>
      <c r="C54" s="280" t="s">
        <v>2244</v>
      </c>
      <c r="D54" s="53"/>
      <c r="E54" s="54">
        <v>285</v>
      </c>
      <c r="F54" s="38"/>
      <c r="G54" s="51"/>
    </row>
    <row r="55" spans="1:7" ht="12.75">
      <c r="A55" s="51"/>
      <c r="B55" s="52">
        <v>300</v>
      </c>
      <c r="C55" s="51" t="s">
        <v>364</v>
      </c>
      <c r="D55" s="53"/>
      <c r="E55" s="54">
        <v>300</v>
      </c>
      <c r="F55" s="38"/>
      <c r="G55" s="84"/>
    </row>
    <row r="56" spans="1:7" ht="12.75">
      <c r="A56" s="51"/>
      <c r="B56" s="52">
        <v>364</v>
      </c>
      <c r="C56" s="51" t="s">
        <v>424</v>
      </c>
      <c r="D56" s="53"/>
      <c r="E56" s="54">
        <v>364</v>
      </c>
      <c r="F56" s="258"/>
      <c r="G56" s="51"/>
    </row>
    <row r="57" spans="1:7" ht="12.75">
      <c r="A57" s="51"/>
      <c r="B57" s="52">
        <v>382</v>
      </c>
      <c r="C57" s="51" t="s">
        <v>363</v>
      </c>
      <c r="D57" s="53"/>
      <c r="E57" s="54">
        <v>382</v>
      </c>
      <c r="F57" s="38"/>
      <c r="G57" s="84"/>
    </row>
    <row r="58" spans="1:7" ht="12.75">
      <c r="A58" s="51"/>
      <c r="B58" s="52">
        <v>400</v>
      </c>
      <c r="C58" s="51" t="s">
        <v>362</v>
      </c>
      <c r="D58" s="53"/>
      <c r="E58" s="54">
        <v>400</v>
      </c>
      <c r="F58" s="38"/>
      <c r="G58" s="84"/>
    </row>
    <row r="59" spans="1:7" ht="12.75">
      <c r="A59" s="51"/>
      <c r="B59" s="52">
        <v>420</v>
      </c>
      <c r="C59" s="51" t="s">
        <v>370</v>
      </c>
      <c r="D59" s="53"/>
      <c r="E59" s="54">
        <v>420</v>
      </c>
      <c r="F59" s="38"/>
      <c r="G59" s="84"/>
    </row>
    <row r="60" spans="1:7" ht="12.75">
      <c r="A60" s="51"/>
      <c r="B60" s="52">
        <v>425</v>
      </c>
      <c r="C60" s="51" t="s">
        <v>1828</v>
      </c>
      <c r="D60" s="53"/>
      <c r="E60" s="54">
        <v>425</v>
      </c>
      <c r="F60" s="38"/>
      <c r="G60" s="84"/>
    </row>
    <row r="61" spans="1:7" ht="12.75">
      <c r="A61" s="51"/>
      <c r="B61" s="52">
        <v>500</v>
      </c>
      <c r="C61" s="51" t="s">
        <v>379</v>
      </c>
      <c r="D61" s="53"/>
      <c r="E61" s="54">
        <v>500</v>
      </c>
      <c r="F61" s="258"/>
      <c r="G61" s="51"/>
    </row>
    <row r="62" spans="1:7" ht="12.75">
      <c r="A62" s="51"/>
      <c r="B62" s="52">
        <v>600</v>
      </c>
      <c r="C62" s="51" t="s">
        <v>361</v>
      </c>
      <c r="D62" s="53"/>
      <c r="E62" s="54">
        <v>600</v>
      </c>
      <c r="F62" s="38"/>
      <c r="G62" s="84"/>
    </row>
    <row r="63" spans="1:7" s="228" customFormat="1" ht="12.75">
      <c r="A63" s="66"/>
      <c r="B63" s="80">
        <v>1125</v>
      </c>
      <c r="C63" s="81" t="s">
        <v>2314</v>
      </c>
      <c r="D63" s="82"/>
      <c r="E63" s="136">
        <v>1125</v>
      </c>
      <c r="F63" s="230">
        <f>SUM(F46:F62)</f>
        <v>0</v>
      </c>
      <c r="G63" s="66"/>
    </row>
    <row r="64" spans="1:7" ht="12.75">
      <c r="A64" s="51"/>
      <c r="B64" s="70"/>
      <c r="C64" s="81" t="s">
        <v>2312</v>
      </c>
      <c r="D64" s="72"/>
      <c r="E64" s="87"/>
      <c r="F64" s="192"/>
      <c r="G64" s="66"/>
    </row>
    <row r="65" spans="1:7" ht="12.75">
      <c r="A65" s="51"/>
      <c r="B65" s="70"/>
      <c r="C65" s="71"/>
      <c r="D65" s="72"/>
      <c r="E65" s="87"/>
      <c r="F65" s="192"/>
      <c r="G65" s="66"/>
    </row>
    <row r="66" spans="1:7" ht="12.75">
      <c r="A66" s="51"/>
      <c r="B66" s="67">
        <v>1150</v>
      </c>
      <c r="C66" s="66" t="s">
        <v>2320</v>
      </c>
      <c r="D66" s="68" t="s">
        <v>426</v>
      </c>
      <c r="E66" s="54"/>
      <c r="F66" s="192"/>
      <c r="G66" s="84"/>
    </row>
    <row r="67" spans="1:7" ht="12.75">
      <c r="A67" s="51"/>
      <c r="B67" s="52">
        <v>110</v>
      </c>
      <c r="C67" s="51" t="s">
        <v>420</v>
      </c>
      <c r="D67" s="53"/>
      <c r="E67" s="54">
        <v>110</v>
      </c>
      <c r="F67" s="38"/>
      <c r="G67" s="84"/>
    </row>
    <row r="68" spans="1:7" ht="12.75">
      <c r="A68" s="51"/>
      <c r="B68" s="52">
        <v>120</v>
      </c>
      <c r="C68" s="51" t="s">
        <v>419</v>
      </c>
      <c r="D68" s="53"/>
      <c r="E68" s="54">
        <v>120</v>
      </c>
      <c r="F68" s="38"/>
      <c r="G68" s="84"/>
    </row>
    <row r="69" spans="1:7" ht="12.75">
      <c r="A69" s="51"/>
      <c r="B69" s="52">
        <v>130</v>
      </c>
      <c r="C69" s="51" t="s">
        <v>1363</v>
      </c>
      <c r="D69" s="53"/>
      <c r="E69" s="54">
        <v>130</v>
      </c>
      <c r="F69" s="38"/>
      <c r="G69" s="84"/>
    </row>
    <row r="70" spans="1:7" ht="12.75">
      <c r="A70" s="51"/>
      <c r="B70" s="52">
        <v>140</v>
      </c>
      <c r="C70" s="51" t="s">
        <v>405</v>
      </c>
      <c r="D70" s="53"/>
      <c r="E70" s="54">
        <v>140</v>
      </c>
      <c r="F70" s="38"/>
      <c r="G70" s="84"/>
    </row>
    <row r="71" spans="1:7" ht="12.75">
      <c r="A71" s="51"/>
      <c r="B71" s="52">
        <v>161</v>
      </c>
      <c r="C71" s="51" t="s">
        <v>418</v>
      </c>
      <c r="D71" s="53"/>
      <c r="E71" s="54">
        <v>161</v>
      </c>
      <c r="F71" s="38"/>
      <c r="G71" s="84"/>
    </row>
    <row r="72" spans="1:7" ht="12.75">
      <c r="A72" s="51"/>
      <c r="B72" s="52">
        <v>200</v>
      </c>
      <c r="C72" s="51" t="s">
        <v>366</v>
      </c>
      <c r="D72" s="53"/>
      <c r="E72" s="54">
        <v>200</v>
      </c>
      <c r="F72" s="38"/>
      <c r="G72" s="84"/>
    </row>
    <row r="73" spans="1:7" ht="12.75">
      <c r="A73" s="51"/>
      <c r="B73" s="52">
        <v>221</v>
      </c>
      <c r="C73" s="51" t="s">
        <v>365</v>
      </c>
      <c r="D73" s="53"/>
      <c r="E73" s="54">
        <v>221</v>
      </c>
      <c r="F73" s="38"/>
      <c r="G73" s="84"/>
    </row>
    <row r="74" spans="1:7" ht="12.75">
      <c r="A74" s="51"/>
      <c r="B74" s="52">
        <v>284</v>
      </c>
      <c r="C74" s="280" t="s">
        <v>2243</v>
      </c>
      <c r="D74" s="53"/>
      <c r="E74" s="54">
        <v>284</v>
      </c>
      <c r="F74" s="38"/>
      <c r="G74" s="51"/>
    </row>
    <row r="75" spans="1:7" ht="12.75">
      <c r="A75" s="51"/>
      <c r="B75" s="52">
        <v>285</v>
      </c>
      <c r="C75" s="280" t="s">
        <v>2244</v>
      </c>
      <c r="D75" s="53"/>
      <c r="E75" s="54">
        <v>285</v>
      </c>
      <c r="F75" s="38"/>
      <c r="G75" s="51"/>
    </row>
    <row r="76" spans="1:7" ht="12.75">
      <c r="A76" s="51"/>
      <c r="B76" s="52">
        <v>300</v>
      </c>
      <c r="C76" s="51" t="s">
        <v>364</v>
      </c>
      <c r="D76" s="53"/>
      <c r="E76" s="54">
        <v>300</v>
      </c>
      <c r="F76" s="38"/>
      <c r="G76" s="84"/>
    </row>
    <row r="77" spans="1:7" ht="12.75">
      <c r="A77" s="51"/>
      <c r="B77" s="52">
        <v>364</v>
      </c>
      <c r="C77" s="51" t="s">
        <v>424</v>
      </c>
      <c r="D77" s="53"/>
      <c r="E77" s="86">
        <v>364</v>
      </c>
      <c r="F77" s="258"/>
      <c r="G77" s="51"/>
    </row>
    <row r="78" spans="1:7" ht="12.75">
      <c r="A78" s="51"/>
      <c r="B78" s="52">
        <v>382</v>
      </c>
      <c r="C78" s="51" t="s">
        <v>363</v>
      </c>
      <c r="D78" s="53"/>
      <c r="E78" s="54">
        <v>382</v>
      </c>
      <c r="F78" s="38"/>
      <c r="G78" s="84"/>
    </row>
    <row r="79" spans="1:7" ht="12.75">
      <c r="A79" s="51"/>
      <c r="B79" s="52">
        <v>400</v>
      </c>
      <c r="C79" s="51" t="s">
        <v>362</v>
      </c>
      <c r="D79" s="53"/>
      <c r="E79" s="54">
        <v>400</v>
      </c>
      <c r="F79" s="38"/>
      <c r="G79" s="84"/>
    </row>
    <row r="80" spans="1:7" ht="12.75">
      <c r="A80" s="51"/>
      <c r="B80" s="52">
        <v>420</v>
      </c>
      <c r="C80" s="51" t="s">
        <v>370</v>
      </c>
      <c r="D80" s="53"/>
      <c r="E80" s="54">
        <v>420</v>
      </c>
      <c r="F80" s="38"/>
      <c r="G80" s="84"/>
    </row>
    <row r="81" spans="1:7" ht="12.75">
      <c r="A81" s="51"/>
      <c r="B81" s="52">
        <v>425</v>
      </c>
      <c r="C81" s="51" t="s">
        <v>1828</v>
      </c>
      <c r="D81" s="53"/>
      <c r="E81" s="54">
        <v>425</v>
      </c>
      <c r="F81" s="38"/>
      <c r="G81" s="84"/>
    </row>
    <row r="82" spans="1:7" ht="12.75">
      <c r="A82" s="51"/>
      <c r="B82" s="52">
        <v>500</v>
      </c>
      <c r="C82" s="51" t="s">
        <v>379</v>
      </c>
      <c r="D82" s="53"/>
      <c r="E82" s="86">
        <v>500</v>
      </c>
      <c r="F82" s="258"/>
      <c r="G82" s="51"/>
    </row>
    <row r="83" spans="1:7" ht="12.75">
      <c r="A83" s="51"/>
      <c r="B83" s="52">
        <v>600</v>
      </c>
      <c r="C83" s="51" t="s">
        <v>361</v>
      </c>
      <c r="D83" s="53"/>
      <c r="E83" s="54">
        <v>600</v>
      </c>
      <c r="F83" s="38"/>
      <c r="G83" s="84"/>
    </row>
    <row r="84" spans="1:7" s="228" customFormat="1" ht="12.75">
      <c r="A84" s="66"/>
      <c r="B84" s="80">
        <v>1150</v>
      </c>
      <c r="C84" s="81" t="s">
        <v>2315</v>
      </c>
      <c r="D84" s="82"/>
      <c r="E84" s="136">
        <v>1150</v>
      </c>
      <c r="F84" s="230">
        <f>SUM(F67:F83)</f>
        <v>0</v>
      </c>
      <c r="G84" s="66"/>
    </row>
    <row r="85" spans="1:7" ht="12.75">
      <c r="A85" s="51"/>
      <c r="B85" s="70"/>
      <c r="C85" s="81" t="s">
        <v>2312</v>
      </c>
      <c r="D85" s="72"/>
      <c r="E85" s="87"/>
      <c r="F85" s="192"/>
      <c r="G85" s="84"/>
    </row>
    <row r="86" spans="1:7" ht="12.75">
      <c r="A86" s="51"/>
      <c r="B86" s="70"/>
      <c r="C86" s="71"/>
      <c r="D86" s="72"/>
      <c r="E86" s="87"/>
      <c r="F86" s="192"/>
      <c r="G86" s="84"/>
    </row>
    <row r="87" spans="1:7" ht="12.75">
      <c r="A87" s="66"/>
      <c r="B87" s="67">
        <v>1160</v>
      </c>
      <c r="C87" s="66" t="s">
        <v>2321</v>
      </c>
      <c r="D87" s="68" t="s">
        <v>425</v>
      </c>
      <c r="E87" s="86"/>
      <c r="F87" s="192"/>
      <c r="G87" s="84"/>
    </row>
    <row r="88" spans="1:7" ht="12.75">
      <c r="A88" s="51"/>
      <c r="B88" s="52">
        <v>110</v>
      </c>
      <c r="C88" s="51" t="s">
        <v>420</v>
      </c>
      <c r="D88" s="53"/>
      <c r="E88" s="54">
        <v>110</v>
      </c>
      <c r="F88" s="38"/>
      <c r="G88" s="84"/>
    </row>
    <row r="89" spans="1:7" ht="12.75">
      <c r="A89" s="51"/>
      <c r="B89" s="52">
        <v>120</v>
      </c>
      <c r="C89" s="51" t="s">
        <v>419</v>
      </c>
      <c r="D89" s="53"/>
      <c r="E89" s="54">
        <v>120</v>
      </c>
      <c r="F89" s="38"/>
      <c r="G89" s="84"/>
    </row>
    <row r="90" spans="1:7" ht="12.75">
      <c r="A90" s="51"/>
      <c r="B90" s="52">
        <v>130</v>
      </c>
      <c r="C90" s="51" t="s">
        <v>1363</v>
      </c>
      <c r="D90" s="53"/>
      <c r="E90" s="54">
        <v>130</v>
      </c>
      <c r="F90" s="38"/>
      <c r="G90" s="84"/>
    </row>
    <row r="91" spans="1:7" ht="12.75">
      <c r="A91" s="51"/>
      <c r="B91" s="52">
        <v>140</v>
      </c>
      <c r="C91" s="51" t="s">
        <v>405</v>
      </c>
      <c r="D91" s="53"/>
      <c r="E91" s="54">
        <v>140</v>
      </c>
      <c r="F91" s="38"/>
      <c r="G91" s="84"/>
    </row>
    <row r="92" spans="1:7" ht="12.75">
      <c r="A92" s="51"/>
      <c r="B92" s="52">
        <v>161</v>
      </c>
      <c r="C92" s="51" t="s">
        <v>418</v>
      </c>
      <c r="D92" s="53"/>
      <c r="E92" s="54">
        <v>161</v>
      </c>
      <c r="F92" s="38"/>
      <c r="G92" s="84"/>
    </row>
    <row r="93" spans="1:7" ht="12.75">
      <c r="A93" s="51"/>
      <c r="B93" s="52">
        <v>200</v>
      </c>
      <c r="C93" s="51" t="s">
        <v>366</v>
      </c>
      <c r="D93" s="53"/>
      <c r="E93" s="54">
        <v>200</v>
      </c>
      <c r="F93" s="38"/>
      <c r="G93" s="84"/>
    </row>
    <row r="94" spans="1:7" ht="12.75">
      <c r="A94" s="51"/>
      <c r="B94" s="52">
        <v>221</v>
      </c>
      <c r="C94" s="51" t="s">
        <v>365</v>
      </c>
      <c r="D94" s="53"/>
      <c r="E94" s="54">
        <v>221</v>
      </c>
      <c r="F94" s="38"/>
      <c r="G94" s="84"/>
    </row>
    <row r="95" spans="1:7" ht="12.75">
      <c r="A95" s="51"/>
      <c r="B95" s="52">
        <v>284</v>
      </c>
      <c r="C95" s="280" t="s">
        <v>2243</v>
      </c>
      <c r="D95" s="53"/>
      <c r="E95" s="54">
        <v>284</v>
      </c>
      <c r="F95" s="38"/>
      <c r="G95" s="51"/>
    </row>
    <row r="96" spans="1:7" ht="12.75">
      <c r="A96" s="51"/>
      <c r="B96" s="52">
        <v>285</v>
      </c>
      <c r="C96" s="280" t="s">
        <v>2244</v>
      </c>
      <c r="D96" s="53"/>
      <c r="E96" s="54">
        <v>285</v>
      </c>
      <c r="F96" s="38"/>
      <c r="G96" s="51"/>
    </row>
    <row r="97" spans="1:7" ht="12.75">
      <c r="A97" s="51"/>
      <c r="B97" s="52">
        <v>300</v>
      </c>
      <c r="C97" s="51" t="s">
        <v>364</v>
      </c>
      <c r="D97" s="53"/>
      <c r="E97" s="54">
        <v>300</v>
      </c>
      <c r="F97" s="38"/>
      <c r="G97" s="84"/>
    </row>
    <row r="98" spans="1:7" ht="12.75">
      <c r="A98" s="51"/>
      <c r="B98" s="52">
        <v>364</v>
      </c>
      <c r="C98" s="51" t="s">
        <v>424</v>
      </c>
      <c r="D98" s="53"/>
      <c r="E98" s="86">
        <v>364</v>
      </c>
      <c r="F98" s="258"/>
      <c r="G98" s="84"/>
    </row>
    <row r="99" spans="1:7" ht="12.75">
      <c r="A99" s="51"/>
      <c r="B99" s="52">
        <v>382</v>
      </c>
      <c r="C99" s="51" t="s">
        <v>363</v>
      </c>
      <c r="D99" s="53"/>
      <c r="E99" s="54">
        <v>382</v>
      </c>
      <c r="F99" s="38"/>
      <c r="G99" s="84"/>
    </row>
    <row r="100" spans="1:7" ht="12.75">
      <c r="A100" s="51"/>
      <c r="B100" s="52">
        <v>400</v>
      </c>
      <c r="C100" s="51" t="s">
        <v>362</v>
      </c>
      <c r="D100" s="53"/>
      <c r="E100" s="54">
        <v>400</v>
      </c>
      <c r="F100" s="38"/>
      <c r="G100" s="84"/>
    </row>
    <row r="101" spans="1:7" ht="12.75">
      <c r="A101" s="51"/>
      <c r="B101" s="52">
        <v>420</v>
      </c>
      <c r="C101" s="51" t="s">
        <v>370</v>
      </c>
      <c r="D101" s="53"/>
      <c r="E101" s="54">
        <v>420</v>
      </c>
      <c r="F101" s="38"/>
      <c r="G101" s="84"/>
    </row>
    <row r="102" spans="1:7" ht="12.75">
      <c r="A102" s="51"/>
      <c r="B102" s="52">
        <v>425</v>
      </c>
      <c r="C102" s="51" t="s">
        <v>1828</v>
      </c>
      <c r="D102" s="53"/>
      <c r="E102" s="54">
        <v>425</v>
      </c>
      <c r="F102" s="38"/>
      <c r="G102" s="84"/>
    </row>
    <row r="103" spans="1:7" ht="12.75">
      <c r="A103" s="51"/>
      <c r="B103" s="52">
        <v>500</v>
      </c>
      <c r="C103" s="51" t="s">
        <v>379</v>
      </c>
      <c r="D103" s="53"/>
      <c r="E103" s="86">
        <v>500</v>
      </c>
      <c r="F103" s="258"/>
      <c r="G103" s="66"/>
    </row>
    <row r="104" spans="1:7" ht="12.75">
      <c r="A104" s="51"/>
      <c r="B104" s="52">
        <v>600</v>
      </c>
      <c r="C104" s="51" t="s">
        <v>361</v>
      </c>
      <c r="D104" s="53"/>
      <c r="E104" s="54">
        <v>600</v>
      </c>
      <c r="F104" s="38"/>
      <c r="G104" s="66"/>
    </row>
    <row r="105" spans="1:7" s="228" customFormat="1" ht="12.75">
      <c r="A105" s="66"/>
      <c r="B105" s="80">
        <v>1160</v>
      </c>
      <c r="C105" s="81" t="s">
        <v>2316</v>
      </c>
      <c r="D105" s="82"/>
      <c r="E105" s="136">
        <v>1160</v>
      </c>
      <c r="F105" s="230">
        <f>SUM(F88:F104)</f>
        <v>0</v>
      </c>
      <c r="G105" s="66"/>
    </row>
    <row r="106" spans="1:7" s="228" customFormat="1" ht="12.75">
      <c r="A106" s="66"/>
      <c r="B106" s="80"/>
      <c r="C106" s="81" t="s">
        <v>383</v>
      </c>
      <c r="D106" s="82"/>
      <c r="E106" s="136"/>
      <c r="F106" s="232"/>
      <c r="G106" s="66"/>
    </row>
    <row r="107" spans="1:7" s="228" customFormat="1" ht="12.75">
      <c r="A107" s="66"/>
      <c r="B107" s="80"/>
      <c r="C107" s="81"/>
      <c r="D107" s="82"/>
      <c r="E107" s="136"/>
      <c r="F107" s="232"/>
      <c r="G107" s="66"/>
    </row>
    <row r="108" spans="1:7" ht="12.75">
      <c r="A108" s="66"/>
      <c r="B108" s="67">
        <v>1190</v>
      </c>
      <c r="C108" s="66" t="s">
        <v>2322</v>
      </c>
      <c r="D108" s="68" t="s">
        <v>423</v>
      </c>
      <c r="E108" s="86"/>
      <c r="F108" s="192"/>
      <c r="G108" s="84"/>
    </row>
    <row r="109" spans="1:7" ht="12.75">
      <c r="A109" s="51"/>
      <c r="B109" s="52">
        <v>110</v>
      </c>
      <c r="C109" s="51" t="s">
        <v>420</v>
      </c>
      <c r="D109" s="53"/>
      <c r="E109" s="54">
        <v>110</v>
      </c>
      <c r="F109" s="38"/>
      <c r="G109" s="84"/>
    </row>
    <row r="110" spans="1:7" ht="12.75">
      <c r="A110" s="51"/>
      <c r="B110" s="52">
        <v>120</v>
      </c>
      <c r="C110" s="51" t="s">
        <v>419</v>
      </c>
      <c r="D110" s="53"/>
      <c r="E110" s="54">
        <v>120</v>
      </c>
      <c r="F110" s="38"/>
      <c r="G110" s="84"/>
    </row>
    <row r="111" spans="1:7" ht="12.75">
      <c r="A111" s="51"/>
      <c r="B111" s="52">
        <v>130</v>
      </c>
      <c r="C111" s="51" t="s">
        <v>1363</v>
      </c>
      <c r="D111" s="53"/>
      <c r="E111" s="54">
        <v>130</v>
      </c>
      <c r="F111" s="38"/>
      <c r="G111" s="84"/>
    </row>
    <row r="112" spans="1:7" ht="12.75">
      <c r="A112" s="51"/>
      <c r="B112" s="52">
        <v>140</v>
      </c>
      <c r="C112" s="51" t="s">
        <v>405</v>
      </c>
      <c r="D112" s="53"/>
      <c r="E112" s="54">
        <v>140</v>
      </c>
      <c r="F112" s="38"/>
      <c r="G112" s="84"/>
    </row>
    <row r="113" spans="1:7" ht="12.75">
      <c r="A113" s="51"/>
      <c r="B113" s="52">
        <v>161</v>
      </c>
      <c r="C113" s="51" t="s">
        <v>418</v>
      </c>
      <c r="D113" s="53"/>
      <c r="E113" s="54">
        <v>161</v>
      </c>
      <c r="F113" s="38"/>
      <c r="G113" s="84"/>
    </row>
    <row r="114" spans="1:7" ht="12.75">
      <c r="A114" s="51"/>
      <c r="B114" s="52">
        <v>200</v>
      </c>
      <c r="C114" s="51" t="s">
        <v>366</v>
      </c>
      <c r="D114" s="53"/>
      <c r="E114" s="54">
        <v>200</v>
      </c>
      <c r="F114" s="38"/>
      <c r="G114" s="84"/>
    </row>
    <row r="115" spans="1:7" ht="12.75">
      <c r="A115" s="51"/>
      <c r="B115" s="52">
        <v>221</v>
      </c>
      <c r="C115" s="51" t="s">
        <v>365</v>
      </c>
      <c r="D115" s="53"/>
      <c r="E115" s="54">
        <v>221</v>
      </c>
      <c r="F115" s="38"/>
      <c r="G115" s="84"/>
    </row>
    <row r="116" spans="1:7" ht="12.75">
      <c r="A116" s="51"/>
      <c r="B116" s="52">
        <v>284</v>
      </c>
      <c r="C116" s="280" t="s">
        <v>2243</v>
      </c>
      <c r="D116" s="53"/>
      <c r="E116" s="54">
        <v>284</v>
      </c>
      <c r="F116" s="38"/>
      <c r="G116" s="51"/>
    </row>
    <row r="117" spans="1:7" ht="12.75">
      <c r="A117" s="51"/>
      <c r="B117" s="52">
        <v>285</v>
      </c>
      <c r="C117" s="280" t="s">
        <v>2244</v>
      </c>
      <c r="D117" s="53"/>
      <c r="E117" s="54">
        <v>285</v>
      </c>
      <c r="F117" s="38"/>
      <c r="G117" s="51"/>
    </row>
    <row r="118" spans="1:7" ht="12.75">
      <c r="A118" s="51"/>
      <c r="B118" s="52">
        <v>300</v>
      </c>
      <c r="C118" s="51" t="s">
        <v>364</v>
      </c>
      <c r="D118" s="53"/>
      <c r="E118" s="54">
        <v>300</v>
      </c>
      <c r="F118" s="38"/>
      <c r="G118" s="84"/>
    </row>
    <row r="119" spans="1:7" ht="12.75">
      <c r="A119" s="51"/>
      <c r="B119" s="52">
        <v>332</v>
      </c>
      <c r="C119" s="51" t="s">
        <v>2001</v>
      </c>
      <c r="D119" s="53"/>
      <c r="E119" s="54">
        <v>332</v>
      </c>
      <c r="F119" s="258"/>
      <c r="G119" s="84"/>
    </row>
    <row r="120" spans="1:7" ht="12.75">
      <c r="A120" s="51"/>
      <c r="B120" s="52">
        <v>382</v>
      </c>
      <c r="C120" s="51" t="s">
        <v>363</v>
      </c>
      <c r="D120" s="53"/>
      <c r="E120" s="54">
        <v>382</v>
      </c>
      <c r="F120" s="38"/>
      <c r="G120" s="84"/>
    </row>
    <row r="121" spans="1:7" ht="12.75">
      <c r="A121" s="51"/>
      <c r="B121" s="52">
        <v>400</v>
      </c>
      <c r="C121" s="51" t="s">
        <v>362</v>
      </c>
      <c r="D121" s="53"/>
      <c r="E121" s="54">
        <v>400</v>
      </c>
      <c r="F121" s="38"/>
      <c r="G121" s="84"/>
    </row>
    <row r="122" spans="1:7" ht="12.75">
      <c r="A122" s="51"/>
      <c r="B122" s="52">
        <v>420</v>
      </c>
      <c r="C122" s="51" t="s">
        <v>370</v>
      </c>
      <c r="D122" s="53"/>
      <c r="E122" s="54">
        <v>420</v>
      </c>
      <c r="F122" s="38"/>
      <c r="G122" s="84"/>
    </row>
    <row r="123" spans="1:7" ht="12.75">
      <c r="A123" s="51"/>
      <c r="B123" s="52">
        <v>425</v>
      </c>
      <c r="C123" s="51" t="s">
        <v>1828</v>
      </c>
      <c r="D123" s="53"/>
      <c r="E123" s="54">
        <v>425</v>
      </c>
      <c r="F123" s="38"/>
      <c r="G123" s="84"/>
    </row>
    <row r="124" spans="1:7" ht="12.75">
      <c r="A124" s="51"/>
      <c r="B124" s="52">
        <v>500</v>
      </c>
      <c r="C124" s="51" t="s">
        <v>379</v>
      </c>
      <c r="D124" s="53"/>
      <c r="E124" s="54">
        <v>500</v>
      </c>
      <c r="F124" s="258"/>
      <c r="G124" s="84"/>
    </row>
    <row r="125" spans="1:7" ht="12.75">
      <c r="A125" s="51"/>
      <c r="B125" s="52">
        <v>600</v>
      </c>
      <c r="C125" s="51" t="s">
        <v>361</v>
      </c>
      <c r="D125" s="53"/>
      <c r="E125" s="54">
        <v>600</v>
      </c>
      <c r="F125" s="38"/>
      <c r="G125" s="84"/>
    </row>
    <row r="126" spans="1:7" s="228" customFormat="1" ht="12.75">
      <c r="A126" s="66"/>
      <c r="B126" s="80">
        <v>1190</v>
      </c>
      <c r="C126" s="81" t="s">
        <v>2317</v>
      </c>
      <c r="D126" s="82"/>
      <c r="E126" s="136">
        <v>1190</v>
      </c>
      <c r="F126" s="230">
        <f>SUM(F109:F125)</f>
        <v>0</v>
      </c>
      <c r="G126" s="66"/>
    </row>
    <row r="127" spans="1:7" ht="12.75">
      <c r="A127" s="51"/>
      <c r="B127" s="52"/>
      <c r="C127" s="66" t="s">
        <v>2312</v>
      </c>
      <c r="D127" s="53"/>
      <c r="E127" s="54"/>
      <c r="F127" s="192"/>
      <c r="G127" s="84"/>
    </row>
    <row r="128" spans="1:7" ht="12.75">
      <c r="A128" s="51"/>
      <c r="B128" s="52"/>
      <c r="C128" s="66"/>
      <c r="D128" s="53"/>
      <c r="E128" s="54"/>
      <c r="F128" s="192"/>
      <c r="G128" s="84"/>
    </row>
    <row r="129" spans="1:7" ht="12.75">
      <c r="A129" s="51"/>
      <c r="B129" s="67">
        <v>1195</v>
      </c>
      <c r="C129" s="66" t="s">
        <v>1383</v>
      </c>
      <c r="D129" s="68" t="s">
        <v>1359</v>
      </c>
      <c r="E129" s="86"/>
      <c r="F129" s="192"/>
      <c r="G129" s="84"/>
    </row>
    <row r="130" spans="1:7" ht="12.75">
      <c r="A130" s="51"/>
      <c r="B130" s="52">
        <v>110</v>
      </c>
      <c r="C130" s="51" t="s">
        <v>420</v>
      </c>
      <c r="D130" s="53"/>
      <c r="E130" s="54">
        <v>110</v>
      </c>
      <c r="F130" s="38"/>
      <c r="G130" s="84"/>
    </row>
    <row r="131" spans="1:7" ht="12.75">
      <c r="A131" s="51"/>
      <c r="B131" s="52">
        <v>120</v>
      </c>
      <c r="C131" s="51" t="s">
        <v>419</v>
      </c>
      <c r="D131" s="53"/>
      <c r="E131" s="54">
        <v>120</v>
      </c>
      <c r="F131" s="38"/>
      <c r="G131" s="84"/>
    </row>
    <row r="132" spans="1:7" ht="12.75">
      <c r="A132" s="51"/>
      <c r="B132" s="52">
        <v>130</v>
      </c>
      <c r="C132" s="51" t="s">
        <v>1363</v>
      </c>
      <c r="D132" s="53"/>
      <c r="E132" s="54">
        <v>130</v>
      </c>
      <c r="F132" s="38"/>
      <c r="G132" s="84"/>
    </row>
    <row r="133" spans="1:7" ht="12.75">
      <c r="A133" s="51"/>
      <c r="B133" s="52">
        <v>140</v>
      </c>
      <c r="C133" s="51" t="s">
        <v>405</v>
      </c>
      <c r="D133" s="53"/>
      <c r="E133" s="54">
        <v>140</v>
      </c>
      <c r="F133" s="38"/>
      <c r="G133" s="84"/>
    </row>
    <row r="134" spans="1:7" ht="12.75">
      <c r="A134" s="51"/>
      <c r="B134" s="52">
        <v>161</v>
      </c>
      <c r="C134" s="51" t="s">
        <v>418</v>
      </c>
      <c r="D134" s="53"/>
      <c r="E134" s="54">
        <v>161</v>
      </c>
      <c r="F134" s="38"/>
      <c r="G134" s="84"/>
    </row>
    <row r="135" spans="1:7" ht="12.75">
      <c r="A135" s="51"/>
      <c r="B135" s="52">
        <v>200</v>
      </c>
      <c r="C135" s="51" t="s">
        <v>366</v>
      </c>
      <c r="D135" s="53"/>
      <c r="E135" s="54">
        <v>200</v>
      </c>
      <c r="F135" s="38"/>
      <c r="G135" s="84"/>
    </row>
    <row r="136" spans="1:7" ht="12.75">
      <c r="A136" s="51"/>
      <c r="B136" s="52">
        <v>221</v>
      </c>
      <c r="C136" s="51" t="s">
        <v>365</v>
      </c>
      <c r="D136" s="53"/>
      <c r="E136" s="54">
        <v>221</v>
      </c>
      <c r="F136" s="38"/>
      <c r="G136" s="84"/>
    </row>
    <row r="137" spans="1:7" ht="12.75">
      <c r="A137" s="51"/>
      <c r="B137" s="52">
        <v>284</v>
      </c>
      <c r="C137" s="280" t="s">
        <v>2243</v>
      </c>
      <c r="D137" s="53"/>
      <c r="E137" s="54">
        <v>284</v>
      </c>
      <c r="F137" s="38"/>
      <c r="G137" s="51"/>
    </row>
    <row r="138" spans="1:7" ht="12.75">
      <c r="A138" s="51"/>
      <c r="B138" s="52">
        <v>285</v>
      </c>
      <c r="C138" s="280" t="s">
        <v>2244</v>
      </c>
      <c r="D138" s="53"/>
      <c r="E138" s="54">
        <v>285</v>
      </c>
      <c r="F138" s="38"/>
      <c r="G138" s="51"/>
    </row>
    <row r="139" spans="1:7" ht="12.75">
      <c r="A139" s="51"/>
      <c r="B139" s="52">
        <v>300</v>
      </c>
      <c r="C139" s="51" t="s">
        <v>364</v>
      </c>
      <c r="D139" s="53"/>
      <c r="E139" s="54">
        <v>300</v>
      </c>
      <c r="F139" s="38"/>
      <c r="G139" s="84"/>
    </row>
    <row r="140" spans="1:7" ht="12.75">
      <c r="A140" s="51"/>
      <c r="B140" s="52">
        <v>364</v>
      </c>
      <c r="C140" s="51" t="s">
        <v>424</v>
      </c>
      <c r="D140" s="53"/>
      <c r="E140" s="54">
        <v>364</v>
      </c>
      <c r="F140" s="258"/>
      <c r="G140" s="84"/>
    </row>
    <row r="141" spans="1:7" ht="12.75">
      <c r="A141" s="51"/>
      <c r="B141" s="52">
        <v>382</v>
      </c>
      <c r="C141" s="51" t="s">
        <v>363</v>
      </c>
      <c r="D141" s="53"/>
      <c r="E141" s="54">
        <v>382</v>
      </c>
      <c r="F141" s="38"/>
      <c r="G141" s="84"/>
    </row>
    <row r="142" spans="1:7" ht="12.75">
      <c r="A142" s="51"/>
      <c r="B142" s="52">
        <v>400</v>
      </c>
      <c r="C142" s="51" t="s">
        <v>362</v>
      </c>
      <c r="D142" s="53"/>
      <c r="E142" s="54">
        <v>400</v>
      </c>
      <c r="F142" s="38"/>
      <c r="G142" s="84"/>
    </row>
    <row r="143" spans="1:7" ht="12.75">
      <c r="A143" s="51"/>
      <c r="B143" s="52">
        <v>420</v>
      </c>
      <c r="C143" s="51" t="s">
        <v>370</v>
      </c>
      <c r="D143" s="53"/>
      <c r="E143" s="54">
        <v>420</v>
      </c>
      <c r="F143" s="38"/>
      <c r="G143" s="84"/>
    </row>
    <row r="144" spans="1:7" ht="12.75">
      <c r="A144" s="51"/>
      <c r="B144" s="52">
        <v>425</v>
      </c>
      <c r="C144" s="51" t="s">
        <v>1828</v>
      </c>
      <c r="D144" s="53"/>
      <c r="E144" s="54">
        <v>425</v>
      </c>
      <c r="F144" s="38"/>
      <c r="G144" s="66"/>
    </row>
    <row r="145" spans="1:7" ht="12.75">
      <c r="A145" s="51"/>
      <c r="B145" s="52">
        <v>500</v>
      </c>
      <c r="C145" s="51" t="s">
        <v>379</v>
      </c>
      <c r="D145" s="53"/>
      <c r="E145" s="54">
        <v>500</v>
      </c>
      <c r="F145" s="258"/>
      <c r="G145" s="66"/>
    </row>
    <row r="146" spans="1:7" ht="12.75">
      <c r="A146" s="51"/>
      <c r="B146" s="52">
        <v>600</v>
      </c>
      <c r="C146" s="51" t="s">
        <v>361</v>
      </c>
      <c r="D146" s="53"/>
      <c r="E146" s="54">
        <v>600</v>
      </c>
      <c r="F146" s="38"/>
      <c r="G146" s="84"/>
    </row>
    <row r="147" spans="1:7" s="228" customFormat="1" ht="12.75">
      <c r="A147" s="66"/>
      <c r="B147" s="80">
        <v>1195</v>
      </c>
      <c r="C147" s="81" t="s">
        <v>2318</v>
      </c>
      <c r="D147" s="82"/>
      <c r="E147" s="136">
        <v>1195</v>
      </c>
      <c r="F147" s="230">
        <f>SUM(F130:F146)</f>
        <v>0</v>
      </c>
      <c r="G147" s="66"/>
    </row>
    <row r="148" spans="1:7" ht="12.75">
      <c r="A148" s="51"/>
      <c r="B148" s="70"/>
      <c r="C148" s="81" t="s">
        <v>2312</v>
      </c>
      <c r="D148" s="72"/>
      <c r="E148" s="87"/>
      <c r="F148" s="192"/>
      <c r="G148" s="84"/>
    </row>
    <row r="149" spans="1:7" ht="12.75">
      <c r="A149" s="51"/>
      <c r="B149" s="70"/>
      <c r="C149" s="71"/>
      <c r="D149" s="72"/>
      <c r="E149" s="87"/>
      <c r="F149" s="192"/>
      <c r="G149" s="84"/>
    </row>
    <row r="150" spans="1:7" ht="12.75">
      <c r="A150" s="66"/>
      <c r="B150" s="67">
        <v>1200</v>
      </c>
      <c r="C150" s="66" t="s">
        <v>422</v>
      </c>
      <c r="D150" s="68" t="s">
        <v>421</v>
      </c>
      <c r="E150" s="86"/>
      <c r="F150" s="192"/>
      <c r="G150" s="84"/>
    </row>
    <row r="151" spans="1:7" ht="12.75">
      <c r="A151" s="51"/>
      <c r="B151" s="52">
        <v>110</v>
      </c>
      <c r="C151" s="51" t="s">
        <v>420</v>
      </c>
      <c r="D151" s="53"/>
      <c r="E151" s="54">
        <v>110</v>
      </c>
      <c r="F151" s="38"/>
      <c r="G151" s="84"/>
    </row>
    <row r="152" spans="1:7" ht="12.75">
      <c r="A152" s="51"/>
      <c r="B152" s="52">
        <v>120</v>
      </c>
      <c r="C152" s="51" t="s">
        <v>419</v>
      </c>
      <c r="D152" s="53"/>
      <c r="E152" s="54">
        <v>120</v>
      </c>
      <c r="F152" s="38"/>
      <c r="G152" s="84"/>
    </row>
    <row r="153" spans="1:7" ht="12.75">
      <c r="A153" s="51"/>
      <c r="B153" s="52">
        <v>130</v>
      </c>
      <c r="C153" s="51" t="s">
        <v>1363</v>
      </c>
      <c r="D153" s="53"/>
      <c r="E153" s="54">
        <v>130</v>
      </c>
      <c r="F153" s="38"/>
      <c r="G153" s="84"/>
    </row>
    <row r="154" spans="1:7" ht="12.75">
      <c r="A154" s="51"/>
      <c r="B154" s="52">
        <v>140</v>
      </c>
      <c r="C154" s="51" t="s">
        <v>405</v>
      </c>
      <c r="D154" s="53"/>
      <c r="E154" s="54">
        <v>140</v>
      </c>
      <c r="F154" s="38"/>
      <c r="G154" s="84"/>
    </row>
    <row r="155" spans="1:7" ht="12.75">
      <c r="A155" s="51"/>
      <c r="B155" s="52">
        <v>161</v>
      </c>
      <c r="C155" s="51" t="s">
        <v>418</v>
      </c>
      <c r="D155" s="53"/>
      <c r="E155" s="54">
        <v>161</v>
      </c>
      <c r="F155" s="38"/>
      <c r="G155" s="84"/>
    </row>
    <row r="156" spans="1:7" ht="12.75">
      <c r="A156" s="51"/>
      <c r="B156" s="52">
        <v>200</v>
      </c>
      <c r="C156" s="51" t="s">
        <v>366</v>
      </c>
      <c r="D156" s="53"/>
      <c r="E156" s="54">
        <v>200</v>
      </c>
      <c r="F156" s="38"/>
      <c r="G156" s="84"/>
    </row>
    <row r="157" spans="1:7" ht="12.75">
      <c r="A157" s="51"/>
      <c r="B157" s="52">
        <v>221</v>
      </c>
      <c r="C157" s="51" t="s">
        <v>365</v>
      </c>
      <c r="D157" s="53"/>
      <c r="E157" s="54">
        <v>221</v>
      </c>
      <c r="F157" s="38"/>
      <c r="G157" s="84"/>
    </row>
    <row r="158" spans="1:7" ht="12.75">
      <c r="A158" s="51"/>
      <c r="B158" s="52">
        <v>284</v>
      </c>
      <c r="C158" s="280" t="s">
        <v>2243</v>
      </c>
      <c r="D158" s="53"/>
      <c r="E158" s="54">
        <v>284</v>
      </c>
      <c r="F158" s="38"/>
      <c r="G158" s="51"/>
    </row>
    <row r="159" spans="1:7" ht="12.75">
      <c r="A159" s="51"/>
      <c r="B159" s="52">
        <v>285</v>
      </c>
      <c r="C159" s="280" t="s">
        <v>2244</v>
      </c>
      <c r="D159" s="53"/>
      <c r="E159" s="54">
        <v>285</v>
      </c>
      <c r="F159" s="38"/>
      <c r="G159" s="51"/>
    </row>
    <row r="160" spans="1:7" ht="12.75">
      <c r="A160" s="51"/>
      <c r="B160" s="52">
        <v>300</v>
      </c>
      <c r="C160" s="51" t="s">
        <v>364</v>
      </c>
      <c r="D160" s="53"/>
      <c r="E160" s="54">
        <v>300</v>
      </c>
      <c r="F160" s="38"/>
      <c r="G160" s="84"/>
    </row>
    <row r="161" spans="1:7" ht="12.75">
      <c r="A161" s="51"/>
      <c r="B161" s="52">
        <v>360</v>
      </c>
      <c r="C161" s="51" t="s">
        <v>417</v>
      </c>
      <c r="D161" s="53"/>
      <c r="E161" s="86">
        <v>360</v>
      </c>
      <c r="F161" s="258"/>
      <c r="G161" s="84"/>
    </row>
    <row r="162" spans="1:7" ht="12.75">
      <c r="A162" s="51"/>
      <c r="B162" s="52">
        <v>370</v>
      </c>
      <c r="C162" s="51" t="s">
        <v>416</v>
      </c>
      <c r="D162" s="53"/>
      <c r="E162" s="54">
        <v>370</v>
      </c>
      <c r="F162" s="38"/>
      <c r="G162" s="84"/>
    </row>
    <row r="163" spans="1:7" ht="12.75">
      <c r="A163" s="51"/>
      <c r="B163" s="52">
        <v>382</v>
      </c>
      <c r="C163" s="51" t="s">
        <v>363</v>
      </c>
      <c r="D163" s="53"/>
      <c r="E163" s="54">
        <v>382</v>
      </c>
      <c r="F163" s="38"/>
      <c r="G163" s="84"/>
    </row>
    <row r="164" spans="1:7" ht="12.75">
      <c r="A164" s="51"/>
      <c r="B164" s="52">
        <v>400</v>
      </c>
      <c r="C164" s="51" t="s">
        <v>362</v>
      </c>
      <c r="D164" s="53"/>
      <c r="E164" s="54">
        <v>400</v>
      </c>
      <c r="F164" s="38"/>
      <c r="G164" s="84"/>
    </row>
    <row r="165" spans="1:7" ht="12.75">
      <c r="A165" s="51"/>
      <c r="B165" s="52">
        <v>420</v>
      </c>
      <c r="C165" s="51" t="s">
        <v>370</v>
      </c>
      <c r="D165" s="53"/>
      <c r="E165" s="54">
        <v>420</v>
      </c>
      <c r="F165" s="38"/>
      <c r="G165" s="84"/>
    </row>
    <row r="166" spans="1:7" ht="12.75">
      <c r="A166" s="51"/>
      <c r="B166" s="52">
        <v>425</v>
      </c>
      <c r="C166" s="51" t="s">
        <v>1828</v>
      </c>
      <c r="D166" s="53"/>
      <c r="E166" s="54">
        <v>425</v>
      </c>
      <c r="F166" s="258"/>
      <c r="G166" s="84"/>
    </row>
    <row r="167" spans="1:7" ht="12.75">
      <c r="A167" s="51"/>
      <c r="B167" s="52">
        <v>500</v>
      </c>
      <c r="C167" s="51" t="s">
        <v>379</v>
      </c>
      <c r="D167" s="53"/>
      <c r="E167" s="86">
        <v>500</v>
      </c>
      <c r="F167" s="38"/>
      <c r="G167" s="84"/>
    </row>
    <row r="168" spans="1:7" ht="12.75">
      <c r="A168" s="51"/>
      <c r="B168" s="52">
        <v>600</v>
      </c>
      <c r="C168" s="51" t="s">
        <v>361</v>
      </c>
      <c r="D168" s="53"/>
      <c r="E168" s="54">
        <v>600</v>
      </c>
      <c r="F168" s="38"/>
      <c r="G168" s="84"/>
    </row>
    <row r="169" spans="1:7" s="228" customFormat="1" ht="12.75">
      <c r="A169" s="66"/>
      <c r="B169" s="80">
        <v>1200</v>
      </c>
      <c r="C169" s="81" t="s">
        <v>2323</v>
      </c>
      <c r="D169" s="82"/>
      <c r="E169" s="136">
        <v>1200</v>
      </c>
      <c r="F169" s="230">
        <f>SUM(F151:F168)</f>
        <v>0</v>
      </c>
      <c r="G169" s="66"/>
    </row>
    <row r="170" spans="1:7" ht="12.75">
      <c r="A170" s="51"/>
      <c r="B170" s="70"/>
      <c r="C170" s="81" t="s">
        <v>1950</v>
      </c>
      <c r="D170" s="72"/>
      <c r="E170" s="87"/>
      <c r="F170" s="192"/>
      <c r="G170" s="84"/>
    </row>
    <row r="171" spans="1:7" ht="12.75">
      <c r="A171" s="51"/>
      <c r="B171" s="70"/>
      <c r="C171" s="81"/>
      <c r="D171" s="72"/>
      <c r="E171" s="87"/>
      <c r="F171" s="192"/>
      <c r="G171" s="84"/>
    </row>
    <row r="172" spans="1:7" ht="12.75">
      <c r="A172" s="66"/>
      <c r="B172" s="67">
        <v>1280</v>
      </c>
      <c r="C172" s="66" t="s">
        <v>2579</v>
      </c>
      <c r="D172" s="68" t="s">
        <v>2624</v>
      </c>
      <c r="E172" s="86"/>
      <c r="F172" s="192"/>
      <c r="G172" s="84"/>
    </row>
    <row r="173" spans="1:7" ht="12.75">
      <c r="A173" s="51"/>
      <c r="B173" s="52">
        <v>110</v>
      </c>
      <c r="C173" s="51" t="s">
        <v>420</v>
      </c>
      <c r="D173" s="53"/>
      <c r="E173" s="54">
        <v>110</v>
      </c>
      <c r="F173" s="38"/>
      <c r="G173" s="84"/>
    </row>
    <row r="174" spans="1:7" ht="12.75">
      <c r="A174" s="51"/>
      <c r="B174" s="52">
        <v>120</v>
      </c>
      <c r="C174" s="51" t="s">
        <v>419</v>
      </c>
      <c r="D174" s="53"/>
      <c r="E174" s="54">
        <v>120</v>
      </c>
      <c r="F174" s="38"/>
      <c r="G174" s="84"/>
    </row>
    <row r="175" spans="1:7" ht="12.75">
      <c r="A175" s="51"/>
      <c r="B175" s="52">
        <v>130</v>
      </c>
      <c r="C175" s="51" t="s">
        <v>1363</v>
      </c>
      <c r="D175" s="53"/>
      <c r="E175" s="54">
        <v>130</v>
      </c>
      <c r="F175" s="38"/>
      <c r="G175" s="84"/>
    </row>
    <row r="176" spans="1:7" ht="12.75">
      <c r="A176" s="51"/>
      <c r="B176" s="52">
        <v>140</v>
      </c>
      <c r="C176" s="51" t="s">
        <v>405</v>
      </c>
      <c r="D176" s="53"/>
      <c r="E176" s="54">
        <v>140</v>
      </c>
      <c r="F176" s="38"/>
      <c r="G176" s="84"/>
    </row>
    <row r="177" spans="1:7" ht="12.75">
      <c r="A177" s="51"/>
      <c r="B177" s="52">
        <v>161</v>
      </c>
      <c r="C177" s="51" t="s">
        <v>418</v>
      </c>
      <c r="D177" s="53"/>
      <c r="E177" s="54">
        <v>161</v>
      </c>
      <c r="F177" s="38"/>
      <c r="G177" s="84"/>
    </row>
    <row r="178" spans="1:7" ht="12.75">
      <c r="A178" s="51"/>
      <c r="B178" s="52">
        <v>200</v>
      </c>
      <c r="C178" s="51" t="s">
        <v>366</v>
      </c>
      <c r="D178" s="53"/>
      <c r="E178" s="54">
        <v>200</v>
      </c>
      <c r="F178" s="38"/>
      <c r="G178" s="84"/>
    </row>
    <row r="179" spans="1:7" ht="12.75">
      <c r="A179" s="51"/>
      <c r="B179" s="52">
        <v>221</v>
      </c>
      <c r="C179" s="51" t="s">
        <v>365</v>
      </c>
      <c r="D179" s="53"/>
      <c r="E179" s="54">
        <v>221</v>
      </c>
      <c r="F179" s="38"/>
      <c r="G179" s="84"/>
    </row>
    <row r="180" spans="1:7" ht="12.75">
      <c r="A180" s="51"/>
      <c r="B180" s="52">
        <v>284</v>
      </c>
      <c r="C180" s="280" t="s">
        <v>2243</v>
      </c>
      <c r="D180" s="53"/>
      <c r="E180" s="54">
        <v>284</v>
      </c>
      <c r="F180" s="38"/>
      <c r="G180" s="84"/>
    </row>
    <row r="181" spans="1:7" ht="12.75">
      <c r="A181" s="51"/>
      <c r="B181" s="52">
        <v>285</v>
      </c>
      <c r="C181" s="280" t="s">
        <v>2244</v>
      </c>
      <c r="D181" s="53"/>
      <c r="E181" s="54">
        <v>285</v>
      </c>
      <c r="F181" s="38"/>
      <c r="G181" s="84"/>
    </row>
    <row r="182" spans="1:7" ht="12.75">
      <c r="A182" s="51"/>
      <c r="B182" s="52">
        <v>300</v>
      </c>
      <c r="C182" s="51" t="s">
        <v>364</v>
      </c>
      <c r="D182" s="53"/>
      <c r="E182" s="54">
        <v>300</v>
      </c>
      <c r="F182" s="38"/>
      <c r="G182" s="84"/>
    </row>
    <row r="183" spans="1:7" ht="12.75">
      <c r="A183" s="51"/>
      <c r="B183" s="52">
        <v>360</v>
      </c>
      <c r="C183" s="51" t="s">
        <v>417</v>
      </c>
      <c r="D183" s="53"/>
      <c r="E183" s="54">
        <v>360</v>
      </c>
      <c r="F183" s="258"/>
      <c r="G183" s="51"/>
    </row>
    <row r="184" spans="1:7" ht="12.75">
      <c r="A184" s="51"/>
      <c r="B184" s="52">
        <v>370</v>
      </c>
      <c r="C184" s="51" t="s">
        <v>416</v>
      </c>
      <c r="D184" s="53"/>
      <c r="E184" s="54">
        <v>370</v>
      </c>
      <c r="F184" s="38"/>
      <c r="G184" s="51"/>
    </row>
    <row r="185" spans="1:7" ht="12.75">
      <c r="A185" s="51"/>
      <c r="B185" s="52">
        <v>382</v>
      </c>
      <c r="C185" s="51" t="s">
        <v>363</v>
      </c>
      <c r="D185" s="53"/>
      <c r="E185" s="54">
        <v>382</v>
      </c>
      <c r="F185" s="38"/>
      <c r="G185" s="84"/>
    </row>
    <row r="186" spans="1:7" ht="12.75">
      <c r="A186" s="51"/>
      <c r="B186" s="52">
        <v>400</v>
      </c>
      <c r="C186" s="51" t="s">
        <v>362</v>
      </c>
      <c r="D186" s="53"/>
      <c r="E186" s="54">
        <v>400</v>
      </c>
      <c r="F186" s="38"/>
      <c r="G186" s="66"/>
    </row>
    <row r="187" spans="1:7" ht="12.75">
      <c r="A187" s="51"/>
      <c r="B187" s="52">
        <v>420</v>
      </c>
      <c r="C187" s="51" t="s">
        <v>370</v>
      </c>
      <c r="D187" s="53"/>
      <c r="E187" s="54">
        <v>420</v>
      </c>
      <c r="F187" s="38"/>
      <c r="G187" s="84"/>
    </row>
    <row r="188" spans="1:7" ht="12.75">
      <c r="A188" s="51"/>
      <c r="B188" s="52">
        <v>425</v>
      </c>
      <c r="C188" s="51" t="s">
        <v>1828</v>
      </c>
      <c r="D188" s="53"/>
      <c r="E188" s="54">
        <v>425</v>
      </c>
      <c r="F188" s="258"/>
      <c r="G188" s="84"/>
    </row>
    <row r="189" spans="1:7" ht="12.75">
      <c r="A189" s="51"/>
      <c r="B189" s="52">
        <v>500</v>
      </c>
      <c r="C189" s="51" t="s">
        <v>379</v>
      </c>
      <c r="D189" s="53"/>
      <c r="E189" s="54">
        <v>500</v>
      </c>
      <c r="F189" s="38"/>
      <c r="G189" s="84"/>
    </row>
    <row r="190" spans="1:7" ht="12.75">
      <c r="A190" s="51"/>
      <c r="B190" s="52">
        <v>600</v>
      </c>
      <c r="C190" s="51" t="s">
        <v>361</v>
      </c>
      <c r="D190" s="53"/>
      <c r="E190" s="54">
        <v>600</v>
      </c>
      <c r="F190" s="38"/>
      <c r="G190" s="84"/>
    </row>
    <row r="191" spans="1:7" ht="12.75">
      <c r="A191" s="66"/>
      <c r="B191" s="80">
        <v>1280</v>
      </c>
      <c r="C191" s="81" t="s">
        <v>2580</v>
      </c>
      <c r="D191" s="82"/>
      <c r="E191" s="136">
        <v>1280</v>
      </c>
      <c r="F191" s="230">
        <f>SUM(F173:F190)</f>
        <v>0</v>
      </c>
      <c r="G191" s="84"/>
    </row>
    <row r="192" spans="1:7" ht="12.75">
      <c r="A192" s="66"/>
      <c r="B192" s="80"/>
      <c r="C192" s="81" t="s">
        <v>2312</v>
      </c>
      <c r="D192" s="82"/>
      <c r="E192" s="136"/>
      <c r="F192" s="232"/>
      <c r="G192" s="84"/>
    </row>
    <row r="193" spans="1:7" s="228" customFormat="1" ht="12.75">
      <c r="A193" s="51"/>
      <c r="B193" s="70"/>
      <c r="C193" s="71"/>
      <c r="D193" s="72"/>
      <c r="E193" s="87"/>
      <c r="F193" s="192"/>
      <c r="G193" s="66"/>
    </row>
    <row r="194" spans="1:7" s="228" customFormat="1" ht="12.75">
      <c r="A194" s="66"/>
      <c r="B194" s="67">
        <v>1291</v>
      </c>
      <c r="C194" s="66" t="s">
        <v>2536</v>
      </c>
      <c r="D194" s="68" t="s">
        <v>2535</v>
      </c>
      <c r="E194" s="86"/>
      <c r="F194" s="192"/>
      <c r="G194" s="66"/>
    </row>
    <row r="195" spans="1:7" ht="12.75">
      <c r="A195" s="51"/>
      <c r="B195" s="52">
        <v>110</v>
      </c>
      <c r="C195" s="51" t="s">
        <v>420</v>
      </c>
      <c r="D195" s="53"/>
      <c r="E195" s="54">
        <v>110</v>
      </c>
      <c r="F195" s="38"/>
      <c r="G195" s="84"/>
    </row>
    <row r="196" spans="1:7" ht="12.75">
      <c r="A196" s="51"/>
      <c r="B196" s="52">
        <v>120</v>
      </c>
      <c r="C196" s="51" t="s">
        <v>419</v>
      </c>
      <c r="D196" s="53"/>
      <c r="E196" s="54">
        <v>120</v>
      </c>
      <c r="F196" s="38"/>
      <c r="G196" s="84"/>
    </row>
    <row r="197" spans="1:7" ht="12.75">
      <c r="A197" s="51"/>
      <c r="B197" s="52">
        <v>130</v>
      </c>
      <c r="C197" s="51" t="s">
        <v>1363</v>
      </c>
      <c r="D197" s="53"/>
      <c r="E197" s="54">
        <v>130</v>
      </c>
      <c r="F197" s="38"/>
      <c r="G197" s="84"/>
    </row>
    <row r="198" spans="1:7" ht="12.75">
      <c r="A198" s="51"/>
      <c r="B198" s="52">
        <v>140</v>
      </c>
      <c r="C198" s="51" t="s">
        <v>405</v>
      </c>
      <c r="D198" s="53"/>
      <c r="E198" s="54">
        <v>140</v>
      </c>
      <c r="F198" s="38"/>
      <c r="G198" s="84"/>
    </row>
    <row r="199" spans="1:7" ht="12.75">
      <c r="A199" s="51"/>
      <c r="B199" s="52">
        <v>161</v>
      </c>
      <c r="C199" s="51" t="s">
        <v>418</v>
      </c>
      <c r="D199" s="53"/>
      <c r="E199" s="54">
        <v>161</v>
      </c>
      <c r="F199" s="38"/>
      <c r="G199" s="84"/>
    </row>
    <row r="200" spans="1:7" ht="12.75">
      <c r="A200" s="51"/>
      <c r="B200" s="52">
        <v>200</v>
      </c>
      <c r="C200" s="51" t="s">
        <v>366</v>
      </c>
      <c r="D200" s="53"/>
      <c r="E200" s="54">
        <v>200</v>
      </c>
      <c r="F200" s="38"/>
      <c r="G200" s="84"/>
    </row>
    <row r="201" spans="1:7" ht="12.75">
      <c r="A201" s="51"/>
      <c r="B201" s="52">
        <v>221</v>
      </c>
      <c r="C201" s="51" t="s">
        <v>365</v>
      </c>
      <c r="D201" s="53"/>
      <c r="E201" s="54">
        <v>221</v>
      </c>
      <c r="F201" s="38"/>
      <c r="G201" s="84"/>
    </row>
    <row r="202" spans="1:7" ht="12.75">
      <c r="A202" s="51"/>
      <c r="B202" s="52">
        <v>284</v>
      </c>
      <c r="C202" s="280" t="s">
        <v>2243</v>
      </c>
      <c r="D202" s="53"/>
      <c r="E202" s="54">
        <v>284</v>
      </c>
      <c r="F202" s="38"/>
      <c r="G202" s="84"/>
    </row>
    <row r="203" spans="1:7" ht="12.75">
      <c r="A203" s="51"/>
      <c r="B203" s="52">
        <v>285</v>
      </c>
      <c r="C203" s="280" t="s">
        <v>2244</v>
      </c>
      <c r="D203" s="53"/>
      <c r="E203" s="54">
        <v>285</v>
      </c>
      <c r="F203" s="38"/>
      <c r="G203" s="51"/>
    </row>
    <row r="204" spans="1:7" ht="12.75">
      <c r="A204" s="51"/>
      <c r="B204" s="52">
        <v>300</v>
      </c>
      <c r="C204" s="51" t="s">
        <v>364</v>
      </c>
      <c r="D204" s="53"/>
      <c r="E204" s="54">
        <v>300</v>
      </c>
      <c r="F204" s="38"/>
      <c r="G204" s="51"/>
    </row>
    <row r="205" spans="1:7" ht="12.75">
      <c r="A205" s="51"/>
      <c r="B205" s="52">
        <v>360</v>
      </c>
      <c r="C205" s="51" t="s">
        <v>417</v>
      </c>
      <c r="D205" s="53"/>
      <c r="E205" s="54">
        <v>360</v>
      </c>
      <c r="F205" s="258"/>
      <c r="G205" s="84"/>
    </row>
    <row r="206" spans="1:7" ht="12.75">
      <c r="A206" s="51"/>
      <c r="B206" s="52">
        <v>370</v>
      </c>
      <c r="C206" s="51" t="s">
        <v>416</v>
      </c>
      <c r="D206" s="53"/>
      <c r="E206" s="54">
        <v>370</v>
      </c>
      <c r="F206" s="38"/>
      <c r="G206" s="66"/>
    </row>
    <row r="207" spans="1:7" ht="12.75">
      <c r="A207" s="51"/>
      <c r="B207" s="52">
        <v>382</v>
      </c>
      <c r="C207" s="51" t="s">
        <v>363</v>
      </c>
      <c r="D207" s="53"/>
      <c r="E207" s="54">
        <v>382</v>
      </c>
      <c r="F207" s="38"/>
      <c r="G207" s="84"/>
    </row>
    <row r="208" spans="1:7" ht="12.75">
      <c r="A208" s="51"/>
      <c r="B208" s="52">
        <v>400</v>
      </c>
      <c r="C208" s="51" t="s">
        <v>362</v>
      </c>
      <c r="D208" s="53"/>
      <c r="E208" s="54">
        <v>400</v>
      </c>
      <c r="F208" s="38"/>
      <c r="G208" s="84"/>
    </row>
    <row r="209" spans="1:7" ht="12.75">
      <c r="A209" s="51"/>
      <c r="B209" s="52">
        <v>420</v>
      </c>
      <c r="C209" s="51" t="s">
        <v>370</v>
      </c>
      <c r="D209" s="53"/>
      <c r="E209" s="54">
        <v>420</v>
      </c>
      <c r="F209" s="38"/>
      <c r="G209" s="84"/>
    </row>
    <row r="210" spans="1:7" ht="12.75">
      <c r="A210" s="51"/>
      <c r="B210" s="52">
        <v>425</v>
      </c>
      <c r="C210" s="51" t="s">
        <v>1828</v>
      </c>
      <c r="D210" s="53"/>
      <c r="E210" s="54">
        <v>425</v>
      </c>
      <c r="F210" s="258"/>
      <c r="G210" s="84"/>
    </row>
    <row r="211" spans="1:7" ht="12.75">
      <c r="A211" s="51"/>
      <c r="B211" s="52">
        <v>500</v>
      </c>
      <c r="C211" s="51" t="s">
        <v>379</v>
      </c>
      <c r="D211" s="53"/>
      <c r="E211" s="54">
        <v>500</v>
      </c>
      <c r="F211" s="38"/>
      <c r="G211" s="84"/>
    </row>
    <row r="212" spans="1:7" ht="12.75">
      <c r="A212" s="51"/>
      <c r="B212" s="52">
        <v>600</v>
      </c>
      <c r="C212" s="51" t="s">
        <v>361</v>
      </c>
      <c r="D212" s="53"/>
      <c r="E212" s="54">
        <v>600</v>
      </c>
      <c r="F212" s="38"/>
      <c r="G212" s="84"/>
    </row>
    <row r="213" spans="1:7" ht="12.75">
      <c r="A213" s="66"/>
      <c r="B213" s="80">
        <v>1291</v>
      </c>
      <c r="C213" s="81" t="s">
        <v>2539</v>
      </c>
      <c r="D213" s="82"/>
      <c r="E213" s="136">
        <v>1291</v>
      </c>
      <c r="F213" s="230">
        <f>SUM(F195:F212)</f>
        <v>0</v>
      </c>
      <c r="G213" s="84"/>
    </row>
    <row r="214" spans="1:7" s="228" customFormat="1" ht="12.75">
      <c r="A214" s="66"/>
      <c r="B214" s="80"/>
      <c r="C214" s="81" t="s">
        <v>2312</v>
      </c>
      <c r="D214" s="82"/>
      <c r="E214" s="136"/>
      <c r="F214" s="232"/>
      <c r="G214" s="66"/>
    </row>
    <row r="215" spans="1:7" s="228" customFormat="1" ht="12.75">
      <c r="A215" s="66"/>
      <c r="B215" s="80"/>
      <c r="C215" s="81"/>
      <c r="D215" s="82"/>
      <c r="E215" s="136"/>
      <c r="F215" s="232"/>
      <c r="G215" s="66"/>
    </row>
    <row r="216" spans="1:7" s="228" customFormat="1" ht="12.75">
      <c r="A216" s="66"/>
      <c r="B216" s="67">
        <v>1292</v>
      </c>
      <c r="C216" s="66" t="s">
        <v>2538</v>
      </c>
      <c r="D216" s="68" t="s">
        <v>2537</v>
      </c>
      <c r="E216" s="86"/>
      <c r="F216" s="192"/>
      <c r="G216" s="66"/>
    </row>
    <row r="217" spans="1:7" ht="12.75">
      <c r="A217" s="51"/>
      <c r="B217" s="52">
        <v>110</v>
      </c>
      <c r="C217" s="51" t="s">
        <v>420</v>
      </c>
      <c r="D217" s="53"/>
      <c r="E217" s="54">
        <v>110</v>
      </c>
      <c r="F217" s="38"/>
      <c r="G217" s="84"/>
    </row>
    <row r="218" spans="1:7" ht="12.75">
      <c r="A218" s="51"/>
      <c r="B218" s="52">
        <v>120</v>
      </c>
      <c r="C218" s="51" t="s">
        <v>419</v>
      </c>
      <c r="D218" s="53"/>
      <c r="E218" s="54">
        <v>120</v>
      </c>
      <c r="F218" s="38"/>
      <c r="G218" s="84"/>
    </row>
    <row r="219" spans="1:7" ht="12.75">
      <c r="A219" s="51"/>
      <c r="B219" s="52">
        <v>130</v>
      </c>
      <c r="C219" s="51" t="s">
        <v>1363</v>
      </c>
      <c r="D219" s="53"/>
      <c r="E219" s="54">
        <v>130</v>
      </c>
      <c r="F219" s="38"/>
      <c r="G219" s="84"/>
    </row>
    <row r="220" spans="1:7" ht="12.75">
      <c r="A220" s="51"/>
      <c r="B220" s="52">
        <v>140</v>
      </c>
      <c r="C220" s="51" t="s">
        <v>405</v>
      </c>
      <c r="D220" s="53"/>
      <c r="E220" s="54">
        <v>140</v>
      </c>
      <c r="F220" s="38"/>
      <c r="G220" s="84"/>
    </row>
    <row r="221" spans="1:7" ht="12.75">
      <c r="A221" s="51"/>
      <c r="B221" s="52">
        <v>161</v>
      </c>
      <c r="C221" s="51" t="s">
        <v>418</v>
      </c>
      <c r="D221" s="53"/>
      <c r="E221" s="54">
        <v>161</v>
      </c>
      <c r="F221" s="38"/>
      <c r="G221" s="84"/>
    </row>
    <row r="222" spans="1:7" ht="12.75">
      <c r="A222" s="51"/>
      <c r="B222" s="52">
        <v>200</v>
      </c>
      <c r="C222" s="51" t="s">
        <v>366</v>
      </c>
      <c r="D222" s="53"/>
      <c r="E222" s="54">
        <v>200</v>
      </c>
      <c r="F222" s="38"/>
      <c r="G222" s="84"/>
    </row>
    <row r="223" spans="1:7" ht="12.75">
      <c r="A223" s="51"/>
      <c r="B223" s="52">
        <v>221</v>
      </c>
      <c r="C223" s="51" t="s">
        <v>365</v>
      </c>
      <c r="D223" s="53"/>
      <c r="E223" s="54">
        <v>221</v>
      </c>
      <c r="F223" s="38"/>
      <c r="G223" s="84"/>
    </row>
    <row r="224" spans="1:7" ht="12.75">
      <c r="A224" s="51"/>
      <c r="B224" s="52">
        <v>284</v>
      </c>
      <c r="C224" s="280" t="s">
        <v>2243</v>
      </c>
      <c r="D224" s="53"/>
      <c r="E224" s="54">
        <v>284</v>
      </c>
      <c r="F224" s="38"/>
      <c r="G224" s="84"/>
    </row>
    <row r="225" spans="1:7" ht="12.75">
      <c r="A225" s="51"/>
      <c r="B225" s="52">
        <v>285</v>
      </c>
      <c r="C225" s="280" t="s">
        <v>2244</v>
      </c>
      <c r="D225" s="53"/>
      <c r="E225" s="54">
        <v>285</v>
      </c>
      <c r="F225" s="38"/>
      <c r="G225" s="51"/>
    </row>
    <row r="226" spans="1:7" ht="12.75">
      <c r="A226" s="51"/>
      <c r="B226" s="52">
        <v>300</v>
      </c>
      <c r="C226" s="51" t="s">
        <v>364</v>
      </c>
      <c r="D226" s="53"/>
      <c r="E226" s="54">
        <v>300</v>
      </c>
      <c r="F226" s="38"/>
      <c r="G226" s="51"/>
    </row>
    <row r="227" spans="1:7" ht="12.75">
      <c r="A227" s="51"/>
      <c r="B227" s="52">
        <v>360</v>
      </c>
      <c r="C227" s="51" t="s">
        <v>417</v>
      </c>
      <c r="D227" s="53"/>
      <c r="E227" s="54">
        <v>360</v>
      </c>
      <c r="F227" s="258"/>
      <c r="G227" s="84"/>
    </row>
    <row r="228" spans="1:7" ht="12.75">
      <c r="A228" s="51"/>
      <c r="B228" s="52">
        <v>370</v>
      </c>
      <c r="C228" s="51" t="s">
        <v>416</v>
      </c>
      <c r="D228" s="53"/>
      <c r="E228" s="54">
        <v>370</v>
      </c>
      <c r="F228" s="38"/>
      <c r="G228" s="66"/>
    </row>
    <row r="229" spans="1:7" ht="12.75">
      <c r="A229" s="51"/>
      <c r="B229" s="52">
        <v>382</v>
      </c>
      <c r="C229" s="51" t="s">
        <v>363</v>
      </c>
      <c r="D229" s="53"/>
      <c r="E229" s="54">
        <v>382</v>
      </c>
      <c r="F229" s="38"/>
      <c r="G229" s="84"/>
    </row>
    <row r="230" spans="1:7" ht="12.75">
      <c r="A230" s="51"/>
      <c r="B230" s="52">
        <v>400</v>
      </c>
      <c r="C230" s="51" t="s">
        <v>362</v>
      </c>
      <c r="D230" s="53"/>
      <c r="E230" s="54">
        <v>400</v>
      </c>
      <c r="F230" s="38"/>
      <c r="G230" s="84"/>
    </row>
    <row r="231" spans="1:7" ht="12.75">
      <c r="A231" s="51"/>
      <c r="B231" s="52">
        <v>420</v>
      </c>
      <c r="C231" s="51" t="s">
        <v>370</v>
      </c>
      <c r="D231" s="53"/>
      <c r="E231" s="54">
        <v>420</v>
      </c>
      <c r="F231" s="38"/>
      <c r="G231" s="84"/>
    </row>
    <row r="232" spans="1:7" ht="12.75">
      <c r="A232" s="51"/>
      <c r="B232" s="52">
        <v>425</v>
      </c>
      <c r="C232" s="51" t="s">
        <v>1828</v>
      </c>
      <c r="D232" s="53"/>
      <c r="E232" s="54">
        <v>425</v>
      </c>
      <c r="F232" s="258"/>
      <c r="G232" s="84"/>
    </row>
    <row r="233" spans="1:7" ht="12.75">
      <c r="A233" s="51"/>
      <c r="B233" s="52">
        <v>500</v>
      </c>
      <c r="C233" s="51" t="s">
        <v>379</v>
      </c>
      <c r="D233" s="53"/>
      <c r="E233" s="54">
        <v>500</v>
      </c>
      <c r="F233" s="38"/>
      <c r="G233" s="84"/>
    </row>
    <row r="234" spans="1:7" ht="12.75">
      <c r="A234" s="51"/>
      <c r="B234" s="52">
        <v>600</v>
      </c>
      <c r="C234" s="51" t="s">
        <v>361</v>
      </c>
      <c r="D234" s="53"/>
      <c r="E234" s="54">
        <v>600</v>
      </c>
      <c r="F234" s="38"/>
      <c r="G234" s="84"/>
    </row>
    <row r="235" spans="1:7" ht="12.75">
      <c r="A235" s="66"/>
      <c r="B235" s="80">
        <v>1292</v>
      </c>
      <c r="C235" s="81" t="s">
        <v>2540</v>
      </c>
      <c r="D235" s="82"/>
      <c r="E235" s="136">
        <v>1292</v>
      </c>
      <c r="F235" s="230">
        <f>SUM(F217:F234)</f>
        <v>0</v>
      </c>
      <c r="G235" s="84"/>
    </row>
    <row r="236" spans="1:7" s="228" customFormat="1" ht="12.75">
      <c r="A236" s="66"/>
      <c r="B236" s="80"/>
      <c r="C236" s="81" t="s">
        <v>2312</v>
      </c>
      <c r="D236" s="82"/>
      <c r="E236" s="136"/>
      <c r="F236" s="232"/>
      <c r="G236" s="66"/>
    </row>
    <row r="237" spans="1:7" s="228" customFormat="1" ht="12.75">
      <c r="A237" s="66"/>
      <c r="B237" s="80"/>
      <c r="C237" s="81"/>
      <c r="D237" s="82"/>
      <c r="E237" s="136"/>
      <c r="F237" s="232"/>
      <c r="G237" s="66"/>
    </row>
    <row r="238" spans="1:7" ht="12.75">
      <c r="A238" s="51"/>
      <c r="B238" s="67">
        <v>2100</v>
      </c>
      <c r="C238" s="66" t="s">
        <v>1375</v>
      </c>
      <c r="D238" s="68" t="s">
        <v>415</v>
      </c>
      <c r="E238" s="54"/>
      <c r="F238" s="192"/>
      <c r="G238" s="84"/>
    </row>
    <row r="239" spans="1:7" ht="12.75">
      <c r="A239" s="51"/>
      <c r="B239" s="52">
        <v>110</v>
      </c>
      <c r="C239" s="51" t="s">
        <v>368</v>
      </c>
      <c r="D239" s="53"/>
      <c r="E239" s="54">
        <v>110</v>
      </c>
      <c r="F239" s="38"/>
      <c r="G239" s="84"/>
    </row>
    <row r="240" spans="1:7" ht="12.75">
      <c r="A240" s="51"/>
      <c r="B240" s="52">
        <v>130</v>
      </c>
      <c r="C240" s="51" t="s">
        <v>1363</v>
      </c>
      <c r="D240" s="53"/>
      <c r="E240" s="54">
        <v>130</v>
      </c>
      <c r="F240" s="38"/>
      <c r="G240" s="84"/>
    </row>
    <row r="241" spans="1:7" ht="12.75">
      <c r="A241" s="51"/>
      <c r="B241" s="52">
        <v>140</v>
      </c>
      <c r="C241" s="51" t="s">
        <v>405</v>
      </c>
      <c r="D241" s="53"/>
      <c r="E241" s="54">
        <v>140</v>
      </c>
      <c r="F241" s="38"/>
      <c r="G241" s="84"/>
    </row>
    <row r="242" spans="1:7" ht="12.75">
      <c r="A242" s="51"/>
      <c r="B242" s="52">
        <v>143</v>
      </c>
      <c r="C242" s="51" t="s">
        <v>413</v>
      </c>
      <c r="D242" s="53"/>
      <c r="E242" s="54">
        <v>143</v>
      </c>
      <c r="F242" s="38"/>
      <c r="G242" s="88"/>
    </row>
    <row r="243" spans="1:7" ht="12.75">
      <c r="A243" s="51"/>
      <c r="B243" s="52">
        <v>200</v>
      </c>
      <c r="C243" s="51" t="s">
        <v>366</v>
      </c>
      <c r="D243" s="53"/>
      <c r="E243" s="54">
        <v>200</v>
      </c>
      <c r="F243" s="38"/>
      <c r="G243" s="88"/>
    </row>
    <row r="244" spans="1:7" ht="12.75">
      <c r="A244" s="51"/>
      <c r="B244" s="52">
        <v>221</v>
      </c>
      <c r="C244" s="51" t="s">
        <v>365</v>
      </c>
      <c r="D244" s="53"/>
      <c r="E244" s="54">
        <v>221</v>
      </c>
      <c r="F244" s="38"/>
      <c r="G244" s="88"/>
    </row>
    <row r="245" spans="1:7" ht="12.75">
      <c r="A245" s="51"/>
      <c r="B245" s="52">
        <v>284</v>
      </c>
      <c r="C245" s="280" t="s">
        <v>2243</v>
      </c>
      <c r="D245" s="53"/>
      <c r="E245" s="54">
        <v>284</v>
      </c>
      <c r="F245" s="38"/>
      <c r="G245" s="51"/>
    </row>
    <row r="246" spans="1:7" ht="12.75">
      <c r="A246" s="51"/>
      <c r="B246" s="52">
        <v>285</v>
      </c>
      <c r="C246" s="280" t="s">
        <v>2244</v>
      </c>
      <c r="D246" s="53"/>
      <c r="E246" s="54">
        <v>285</v>
      </c>
      <c r="F246" s="38"/>
      <c r="G246" s="51"/>
    </row>
    <row r="247" spans="1:7" ht="12.75">
      <c r="A247" s="51"/>
      <c r="B247" s="52">
        <v>300</v>
      </c>
      <c r="C247" s="51" t="s">
        <v>364</v>
      </c>
      <c r="D247" s="53"/>
      <c r="E247" s="54">
        <v>300</v>
      </c>
      <c r="F247" s="38"/>
      <c r="G247" s="88"/>
    </row>
    <row r="248" spans="1:7" ht="12.75">
      <c r="A248" s="51"/>
      <c r="B248" s="52">
        <v>382</v>
      </c>
      <c r="C248" s="51" t="s">
        <v>363</v>
      </c>
      <c r="D248" s="53"/>
      <c r="E248" s="54">
        <v>382</v>
      </c>
      <c r="F248" s="38"/>
      <c r="G248" s="88"/>
    </row>
    <row r="249" spans="1:7" ht="12.75">
      <c r="A249" s="51"/>
      <c r="B249" s="52">
        <v>400</v>
      </c>
      <c r="C249" s="51" t="s">
        <v>362</v>
      </c>
      <c r="D249" s="53"/>
      <c r="E249" s="54">
        <v>400</v>
      </c>
      <c r="F249" s="38"/>
      <c r="G249" s="88"/>
    </row>
    <row r="250" spans="1:7" ht="12.75">
      <c r="A250" s="51"/>
      <c r="B250" s="52">
        <v>425</v>
      </c>
      <c r="C250" s="51" t="s">
        <v>1828</v>
      </c>
      <c r="D250" s="53"/>
      <c r="E250" s="54">
        <v>425</v>
      </c>
      <c r="F250" s="38"/>
      <c r="G250" s="84"/>
    </row>
    <row r="251" spans="1:7" ht="12.75">
      <c r="A251" s="51"/>
      <c r="B251" s="52">
        <v>500</v>
      </c>
      <c r="C251" s="51" t="s">
        <v>379</v>
      </c>
      <c r="D251" s="53"/>
      <c r="E251" s="86">
        <v>500</v>
      </c>
      <c r="F251" s="38"/>
      <c r="G251" s="84"/>
    </row>
    <row r="252" spans="1:7" ht="12.75">
      <c r="A252" s="51"/>
      <c r="B252" s="52">
        <v>600</v>
      </c>
      <c r="C252" s="51" t="s">
        <v>361</v>
      </c>
      <c r="D252" s="53"/>
      <c r="E252" s="54">
        <v>600</v>
      </c>
      <c r="F252" s="38"/>
      <c r="G252" s="88"/>
    </row>
    <row r="253" spans="1:7" ht="12.75">
      <c r="A253" s="51"/>
      <c r="B253" s="80">
        <v>2100</v>
      </c>
      <c r="C253" s="81" t="s">
        <v>534</v>
      </c>
      <c r="D253" s="82"/>
      <c r="E253" s="136">
        <v>2100</v>
      </c>
      <c r="F253" s="250">
        <f>SUM(F239:F252)</f>
        <v>0</v>
      </c>
      <c r="G253" s="88"/>
    </row>
    <row r="254" spans="1:7" ht="12.75">
      <c r="A254" s="51"/>
      <c r="B254" s="80"/>
      <c r="C254" s="81" t="s">
        <v>2312</v>
      </c>
      <c r="D254" s="82"/>
      <c r="E254" s="136"/>
      <c r="F254" s="89"/>
      <c r="G254" s="88"/>
    </row>
    <row r="255" spans="1:7" ht="12.75">
      <c r="A255" s="51"/>
      <c r="B255" s="70"/>
      <c r="C255" s="71"/>
      <c r="D255" s="72"/>
      <c r="E255" s="87"/>
      <c r="F255" s="89"/>
      <c r="G255" s="88"/>
    </row>
    <row r="256" spans="1:7" ht="12.75">
      <c r="A256" s="60"/>
      <c r="B256" s="67">
        <v>2150</v>
      </c>
      <c r="C256" s="57" t="s">
        <v>2324</v>
      </c>
      <c r="D256" s="68" t="s">
        <v>414</v>
      </c>
      <c r="E256" s="62"/>
      <c r="F256" s="194"/>
      <c r="G256" s="88"/>
    </row>
    <row r="257" spans="1:7" ht="12.75">
      <c r="A257" s="56"/>
      <c r="B257" s="61">
        <v>110</v>
      </c>
      <c r="C257" s="60" t="s">
        <v>368</v>
      </c>
      <c r="D257" s="62"/>
      <c r="E257" s="63">
        <v>110</v>
      </c>
      <c r="F257" s="38"/>
      <c r="G257" s="88"/>
    </row>
    <row r="258" spans="1:7" ht="12.75">
      <c r="A258" s="51"/>
      <c r="B258" s="52">
        <v>130</v>
      </c>
      <c r="C258" s="51" t="s">
        <v>1363</v>
      </c>
      <c r="D258" s="53"/>
      <c r="E258" s="54">
        <v>130</v>
      </c>
      <c r="F258" s="38"/>
      <c r="G258" s="88"/>
    </row>
    <row r="259" spans="1:7" ht="12.75">
      <c r="A259" s="56"/>
      <c r="B259" s="61">
        <v>140</v>
      </c>
      <c r="C259" s="60" t="s">
        <v>405</v>
      </c>
      <c r="D259" s="62"/>
      <c r="E259" s="63">
        <v>140</v>
      </c>
      <c r="F259" s="38"/>
      <c r="G259" s="66"/>
    </row>
    <row r="260" spans="1:7" ht="12.75">
      <c r="A260" s="56"/>
      <c r="B260" s="61">
        <v>143</v>
      </c>
      <c r="C260" s="60" t="s">
        <v>413</v>
      </c>
      <c r="D260" s="62"/>
      <c r="E260" s="63">
        <v>143</v>
      </c>
      <c r="F260" s="38"/>
      <c r="G260" s="84"/>
    </row>
    <row r="261" spans="1:7" ht="12.75">
      <c r="A261" s="56"/>
      <c r="B261" s="61">
        <v>200</v>
      </c>
      <c r="C261" s="60" t="s">
        <v>366</v>
      </c>
      <c r="D261" s="62"/>
      <c r="E261" s="63">
        <v>200</v>
      </c>
      <c r="F261" s="38"/>
      <c r="G261" s="84"/>
    </row>
    <row r="262" spans="1:7" ht="12.75">
      <c r="A262" s="56"/>
      <c r="B262" s="52">
        <v>221</v>
      </c>
      <c r="C262" s="51" t="s">
        <v>365</v>
      </c>
      <c r="D262" s="53"/>
      <c r="E262" s="54">
        <v>221</v>
      </c>
      <c r="F262" s="38"/>
      <c r="G262" s="84"/>
    </row>
    <row r="263" spans="1:7" ht="12.75">
      <c r="A263" s="51"/>
      <c r="B263" s="52">
        <v>284</v>
      </c>
      <c r="C263" s="280" t="s">
        <v>2243</v>
      </c>
      <c r="D263" s="53"/>
      <c r="E263" s="54">
        <v>284</v>
      </c>
      <c r="F263" s="38"/>
      <c r="G263" s="51"/>
    </row>
    <row r="264" spans="1:7" ht="12.75">
      <c r="A264" s="51"/>
      <c r="B264" s="52">
        <v>285</v>
      </c>
      <c r="C264" s="280" t="s">
        <v>2244</v>
      </c>
      <c r="D264" s="53"/>
      <c r="E264" s="54">
        <v>285</v>
      </c>
      <c r="F264" s="38"/>
      <c r="G264" s="51"/>
    </row>
    <row r="265" spans="1:7" ht="12.75">
      <c r="A265" s="56"/>
      <c r="B265" s="61">
        <v>300</v>
      </c>
      <c r="C265" s="60" t="s">
        <v>364</v>
      </c>
      <c r="D265" s="62"/>
      <c r="E265" s="63">
        <v>300</v>
      </c>
      <c r="F265" s="38"/>
      <c r="G265" s="84"/>
    </row>
    <row r="266" spans="1:7" ht="12.75">
      <c r="A266" s="56"/>
      <c r="B266" s="52">
        <v>382</v>
      </c>
      <c r="C266" s="51" t="s">
        <v>363</v>
      </c>
      <c r="D266" s="53"/>
      <c r="E266" s="54">
        <v>382</v>
      </c>
      <c r="F266" s="38"/>
      <c r="G266" s="84"/>
    </row>
    <row r="267" spans="1:7" ht="12.75">
      <c r="A267" s="56"/>
      <c r="B267" s="61">
        <v>400</v>
      </c>
      <c r="C267" s="60" t="s">
        <v>362</v>
      </c>
      <c r="D267" s="62"/>
      <c r="E267" s="63">
        <v>400</v>
      </c>
      <c r="F267" s="38"/>
      <c r="G267" s="84"/>
    </row>
    <row r="268" spans="1:7" ht="12.75">
      <c r="A268" s="56"/>
      <c r="B268" s="61">
        <v>500</v>
      </c>
      <c r="C268" s="60" t="s">
        <v>379</v>
      </c>
      <c r="D268" s="62"/>
      <c r="E268" s="59">
        <v>500</v>
      </c>
      <c r="F268" s="38"/>
      <c r="G268" s="84"/>
    </row>
    <row r="269" spans="1:7" ht="12.75">
      <c r="A269" s="56"/>
      <c r="B269" s="61">
        <v>600</v>
      </c>
      <c r="C269" s="60" t="s">
        <v>361</v>
      </c>
      <c r="D269" s="62"/>
      <c r="E269" s="63">
        <v>600</v>
      </c>
      <c r="F269" s="38"/>
      <c r="G269" s="84"/>
    </row>
    <row r="270" spans="1:7" s="228" customFormat="1" ht="12.75">
      <c r="A270" s="56"/>
      <c r="B270" s="223">
        <v>2150</v>
      </c>
      <c r="C270" s="224" t="s">
        <v>2325</v>
      </c>
      <c r="D270" s="100"/>
      <c r="E270" s="226">
        <v>2150</v>
      </c>
      <c r="F270" s="230">
        <f>SUM(F257:F269)</f>
        <v>0</v>
      </c>
      <c r="G270" s="66"/>
    </row>
    <row r="271" spans="1:7" ht="12.75">
      <c r="A271" s="56"/>
      <c r="B271" s="61"/>
      <c r="C271" s="56" t="s">
        <v>383</v>
      </c>
      <c r="D271" s="62"/>
      <c r="E271" s="63"/>
      <c r="F271" s="192"/>
      <c r="G271" s="84"/>
    </row>
    <row r="272" spans="1:7" ht="12.75">
      <c r="A272" s="56"/>
      <c r="B272" s="61"/>
      <c r="C272" s="60"/>
      <c r="D272" s="62"/>
      <c r="E272" s="63"/>
      <c r="F272" s="192"/>
      <c r="G272" s="84"/>
    </row>
    <row r="273" spans="1:7" ht="12.75">
      <c r="A273" s="66"/>
      <c r="B273" s="67">
        <v>2200</v>
      </c>
      <c r="C273" s="57" t="s">
        <v>2328</v>
      </c>
      <c r="D273" s="68" t="s">
        <v>412</v>
      </c>
      <c r="E273" s="86"/>
      <c r="F273" s="192"/>
      <c r="G273" s="84"/>
    </row>
    <row r="274" spans="1:7" ht="12.75">
      <c r="A274" s="51"/>
      <c r="B274" s="52">
        <v>110</v>
      </c>
      <c r="C274" s="51" t="s">
        <v>368</v>
      </c>
      <c r="D274" s="53"/>
      <c r="E274" s="54">
        <v>110</v>
      </c>
      <c r="F274" s="38"/>
      <c r="G274" s="84"/>
    </row>
    <row r="275" spans="1:7" ht="12.75">
      <c r="A275" s="51"/>
      <c r="B275" s="52">
        <v>130</v>
      </c>
      <c r="C275" s="51" t="s">
        <v>1363</v>
      </c>
      <c r="D275" s="53"/>
      <c r="E275" s="54">
        <v>130</v>
      </c>
      <c r="F275" s="38"/>
      <c r="G275" s="84"/>
    </row>
    <row r="276" spans="1:7" ht="12.75">
      <c r="A276" s="51"/>
      <c r="B276" s="52">
        <v>140</v>
      </c>
      <c r="C276" s="51" t="s">
        <v>405</v>
      </c>
      <c r="D276" s="53"/>
      <c r="E276" s="54">
        <v>140</v>
      </c>
      <c r="F276" s="38"/>
      <c r="G276" s="84"/>
    </row>
    <row r="277" spans="1:7" ht="12.75">
      <c r="A277" s="51"/>
      <c r="B277" s="52">
        <v>200</v>
      </c>
      <c r="C277" s="51" t="s">
        <v>366</v>
      </c>
      <c r="D277" s="53"/>
      <c r="E277" s="54">
        <v>200</v>
      </c>
      <c r="F277" s="38"/>
      <c r="G277" s="84"/>
    </row>
    <row r="278" spans="1:7" ht="12.75">
      <c r="A278" s="51"/>
      <c r="B278" s="52">
        <v>221</v>
      </c>
      <c r="C278" s="51" t="s">
        <v>365</v>
      </c>
      <c r="D278" s="53"/>
      <c r="E278" s="54">
        <v>221</v>
      </c>
      <c r="F278" s="38"/>
      <c r="G278" s="84"/>
    </row>
    <row r="279" spans="1:7" ht="12.75">
      <c r="A279" s="51"/>
      <c r="B279" s="52">
        <v>281</v>
      </c>
      <c r="C279" s="51" t="s">
        <v>411</v>
      </c>
      <c r="D279" s="53"/>
      <c r="E279" s="54">
        <v>281</v>
      </c>
      <c r="F279" s="38"/>
      <c r="G279" s="66"/>
    </row>
    <row r="280" spans="1:7" ht="12.75">
      <c r="A280" s="51"/>
      <c r="B280" s="52">
        <v>282</v>
      </c>
      <c r="C280" s="51" t="s">
        <v>410</v>
      </c>
      <c r="D280" s="53"/>
      <c r="E280" s="54">
        <v>282</v>
      </c>
      <c r="F280" s="38"/>
      <c r="G280" s="84"/>
    </row>
    <row r="281" spans="1:7" ht="12.75">
      <c r="A281" s="51"/>
      <c r="B281" s="52">
        <v>284</v>
      </c>
      <c r="C281" s="280" t="s">
        <v>2243</v>
      </c>
      <c r="D281" s="53"/>
      <c r="E281" s="54">
        <v>284</v>
      </c>
      <c r="F281" s="38"/>
      <c r="G281" s="51"/>
    </row>
    <row r="282" spans="1:7" ht="12.75">
      <c r="A282" s="51"/>
      <c r="B282" s="52">
        <v>285</v>
      </c>
      <c r="C282" s="280" t="s">
        <v>2244</v>
      </c>
      <c r="D282" s="53"/>
      <c r="E282" s="54">
        <v>285</v>
      </c>
      <c r="F282" s="38"/>
      <c r="G282" s="51"/>
    </row>
    <row r="283" spans="1:8" ht="12.75">
      <c r="A283" s="51"/>
      <c r="B283" s="52">
        <v>300</v>
      </c>
      <c r="C283" s="51" t="s">
        <v>364</v>
      </c>
      <c r="D283" s="53"/>
      <c r="E283" s="54">
        <v>300</v>
      </c>
      <c r="F283" s="38"/>
      <c r="G283" s="60"/>
      <c r="H283" s="28"/>
    </row>
    <row r="284" spans="1:7" ht="12.75">
      <c r="A284" s="51"/>
      <c r="B284" s="52">
        <v>382</v>
      </c>
      <c r="C284" s="51" t="s">
        <v>363</v>
      </c>
      <c r="D284" s="53"/>
      <c r="E284" s="54">
        <v>382</v>
      </c>
      <c r="F284" s="38"/>
      <c r="G284" s="84"/>
    </row>
    <row r="285" spans="1:7" ht="12.75">
      <c r="A285" s="51"/>
      <c r="B285" s="52">
        <v>400</v>
      </c>
      <c r="C285" s="51" t="s">
        <v>362</v>
      </c>
      <c r="D285" s="53"/>
      <c r="E285" s="54">
        <v>400</v>
      </c>
      <c r="F285" s="38"/>
      <c r="G285" s="84"/>
    </row>
    <row r="286" spans="1:7" ht="12.75">
      <c r="A286" s="51"/>
      <c r="B286" s="52">
        <v>500</v>
      </c>
      <c r="C286" s="51" t="s">
        <v>379</v>
      </c>
      <c r="D286" s="53"/>
      <c r="E286" s="86">
        <v>500</v>
      </c>
      <c r="F286" s="38"/>
      <c r="G286" s="84"/>
    </row>
    <row r="287" spans="1:7" ht="12.75">
      <c r="A287" s="51"/>
      <c r="B287" s="52">
        <v>600</v>
      </c>
      <c r="C287" s="51" t="s">
        <v>361</v>
      </c>
      <c r="D287" s="53"/>
      <c r="E287" s="54">
        <v>600</v>
      </c>
      <c r="F287" s="38"/>
      <c r="G287" s="84"/>
    </row>
    <row r="288" spans="1:7" s="228" customFormat="1" ht="12.75">
      <c r="A288" s="66"/>
      <c r="B288" s="80">
        <v>2200</v>
      </c>
      <c r="C288" s="81" t="s">
        <v>532</v>
      </c>
      <c r="D288" s="82"/>
      <c r="E288" s="136">
        <v>2200</v>
      </c>
      <c r="F288" s="230">
        <f>SUM(F274:F287)</f>
        <v>0</v>
      </c>
      <c r="G288" s="66"/>
    </row>
    <row r="289" spans="1:7" ht="12.75">
      <c r="A289" s="51"/>
      <c r="B289" s="70"/>
      <c r="C289" s="81" t="s">
        <v>2312</v>
      </c>
      <c r="D289" s="72"/>
      <c r="E289" s="87"/>
      <c r="F289" s="192"/>
      <c r="G289" s="84"/>
    </row>
    <row r="290" spans="1:7" ht="12.75">
      <c r="A290" s="51"/>
      <c r="B290" s="70"/>
      <c r="C290" s="71"/>
      <c r="D290" s="72"/>
      <c r="E290" s="87"/>
      <c r="F290" s="192"/>
      <c r="G290" s="84"/>
    </row>
    <row r="291" spans="1:7" ht="13.5" thickBot="1">
      <c r="A291" s="51"/>
      <c r="B291" s="67">
        <v>99500</v>
      </c>
      <c r="C291" s="66" t="s">
        <v>409</v>
      </c>
      <c r="D291" s="90" t="s">
        <v>408</v>
      </c>
      <c r="E291" s="86"/>
      <c r="F291" s="182"/>
      <c r="G291" s="51"/>
    </row>
    <row r="292" spans="1:7" ht="13.5" thickTop="1">
      <c r="A292" s="51"/>
      <c r="B292" s="70"/>
      <c r="C292" s="71"/>
      <c r="D292" s="91"/>
      <c r="E292" s="87"/>
      <c r="F292" s="192"/>
      <c r="G292" s="84"/>
    </row>
    <row r="293" spans="1:7" ht="12.75">
      <c r="A293" s="60"/>
      <c r="B293" s="67">
        <v>2213</v>
      </c>
      <c r="C293" s="57" t="s">
        <v>2327</v>
      </c>
      <c r="D293" s="68" t="s">
        <v>407</v>
      </c>
      <c r="E293" s="86"/>
      <c r="F293" s="192"/>
      <c r="G293" s="84"/>
    </row>
    <row r="294" spans="1:7" ht="12.75">
      <c r="A294" s="51"/>
      <c r="B294" s="52">
        <v>110</v>
      </c>
      <c r="C294" s="51" t="s">
        <v>368</v>
      </c>
      <c r="D294" s="53"/>
      <c r="E294" s="54">
        <v>110</v>
      </c>
      <c r="F294" s="38"/>
      <c r="G294" s="84"/>
    </row>
    <row r="295" spans="1:7" ht="12.75">
      <c r="A295" s="51"/>
      <c r="B295" s="52">
        <v>130</v>
      </c>
      <c r="C295" s="51" t="s">
        <v>1363</v>
      </c>
      <c r="D295" s="53"/>
      <c r="E295" s="54">
        <v>130</v>
      </c>
      <c r="F295" s="38"/>
      <c r="G295" s="84"/>
    </row>
    <row r="296" spans="1:7" ht="12.75">
      <c r="A296" s="51"/>
      <c r="B296" s="52">
        <v>140</v>
      </c>
      <c r="C296" s="51" t="s">
        <v>405</v>
      </c>
      <c r="D296" s="53"/>
      <c r="E296" s="54">
        <v>140</v>
      </c>
      <c r="F296" s="38"/>
      <c r="G296" s="84"/>
    </row>
    <row r="297" spans="1:7" ht="12.75">
      <c r="A297" s="51"/>
      <c r="B297" s="52">
        <v>200</v>
      </c>
      <c r="C297" s="51" t="s">
        <v>366</v>
      </c>
      <c r="D297" s="53"/>
      <c r="E297" s="54">
        <v>200</v>
      </c>
      <c r="F297" s="38"/>
      <c r="G297" s="84"/>
    </row>
    <row r="298" spans="1:7" ht="12.75">
      <c r="A298" s="51"/>
      <c r="B298" s="52">
        <v>221</v>
      </c>
      <c r="C298" s="51" t="s">
        <v>365</v>
      </c>
      <c r="D298" s="53"/>
      <c r="E298" s="54">
        <v>221</v>
      </c>
      <c r="F298" s="38"/>
      <c r="G298" s="84"/>
    </row>
    <row r="299" spans="1:7" ht="12.75">
      <c r="A299" s="51"/>
      <c r="B299" s="52">
        <v>284</v>
      </c>
      <c r="C299" s="280" t="s">
        <v>2243</v>
      </c>
      <c r="D299" s="53"/>
      <c r="E299" s="54">
        <v>284</v>
      </c>
      <c r="F299" s="38"/>
      <c r="G299" s="51"/>
    </row>
    <row r="300" spans="1:7" ht="12.75">
      <c r="A300" s="51"/>
      <c r="B300" s="52">
        <v>285</v>
      </c>
      <c r="C300" s="280" t="s">
        <v>2244</v>
      </c>
      <c r="D300" s="53"/>
      <c r="E300" s="54">
        <v>285</v>
      </c>
      <c r="F300" s="38"/>
      <c r="G300" s="51"/>
    </row>
    <row r="301" spans="1:7" ht="12.75">
      <c r="A301" s="51"/>
      <c r="B301" s="52">
        <v>300</v>
      </c>
      <c r="C301" s="51" t="s">
        <v>364</v>
      </c>
      <c r="D301" s="53"/>
      <c r="E301" s="54">
        <v>300</v>
      </c>
      <c r="F301" s="38"/>
      <c r="G301" s="84"/>
    </row>
    <row r="302" spans="1:7" ht="12.75">
      <c r="A302" s="51"/>
      <c r="B302" s="52">
        <v>382</v>
      </c>
      <c r="C302" s="51" t="s">
        <v>363</v>
      </c>
      <c r="D302" s="53"/>
      <c r="E302" s="54">
        <v>382</v>
      </c>
      <c r="F302" s="38"/>
      <c r="G302" s="84"/>
    </row>
    <row r="303" spans="1:7" ht="12.75">
      <c r="A303" s="51"/>
      <c r="B303" s="52">
        <v>400</v>
      </c>
      <c r="C303" s="51" t="s">
        <v>362</v>
      </c>
      <c r="D303" s="53"/>
      <c r="E303" s="54">
        <v>400</v>
      </c>
      <c r="F303" s="38"/>
      <c r="G303" s="84"/>
    </row>
    <row r="304" spans="1:7" ht="12.75">
      <c r="A304" s="51"/>
      <c r="B304" s="52">
        <v>500</v>
      </c>
      <c r="C304" s="51" t="s">
        <v>379</v>
      </c>
      <c r="D304" s="53"/>
      <c r="E304" s="86">
        <v>500</v>
      </c>
      <c r="F304" s="38"/>
      <c r="G304" s="84"/>
    </row>
    <row r="305" spans="1:7" ht="12.75">
      <c r="A305" s="51"/>
      <c r="B305" s="52">
        <v>600</v>
      </c>
      <c r="C305" s="51" t="s">
        <v>361</v>
      </c>
      <c r="D305" s="53"/>
      <c r="E305" s="54">
        <v>600</v>
      </c>
      <c r="F305" s="38"/>
      <c r="G305" s="84"/>
    </row>
    <row r="306" spans="1:7" ht="12.75">
      <c r="A306" s="51"/>
      <c r="B306" s="80">
        <v>2213</v>
      </c>
      <c r="C306" s="81" t="s">
        <v>2329</v>
      </c>
      <c r="D306" s="82"/>
      <c r="E306" s="136">
        <v>2213</v>
      </c>
      <c r="F306" s="230">
        <f>SUM(F294:F305)</f>
        <v>0</v>
      </c>
      <c r="G306" s="84"/>
    </row>
    <row r="307" spans="1:7" ht="12.75">
      <c r="A307" s="51"/>
      <c r="B307" s="70"/>
      <c r="C307" s="81" t="s">
        <v>2312</v>
      </c>
      <c r="D307" s="72"/>
      <c r="E307" s="87"/>
      <c r="F307" s="192"/>
      <c r="G307" s="84"/>
    </row>
    <row r="308" spans="1:7" ht="12.75">
      <c r="A308" s="51"/>
      <c r="B308" s="70"/>
      <c r="C308" s="71"/>
      <c r="D308" s="72"/>
      <c r="E308" s="87"/>
      <c r="F308" s="192"/>
      <c r="G308" s="84"/>
    </row>
    <row r="309" spans="1:7" ht="12.75">
      <c r="A309" s="60"/>
      <c r="B309" s="67">
        <v>2214</v>
      </c>
      <c r="C309" s="66" t="s">
        <v>2330</v>
      </c>
      <c r="D309" s="68" t="s">
        <v>406</v>
      </c>
      <c r="E309" s="86"/>
      <c r="F309" s="192"/>
      <c r="G309" s="84"/>
    </row>
    <row r="310" spans="1:7" ht="12.75">
      <c r="A310" s="51"/>
      <c r="B310" s="52">
        <v>110</v>
      </c>
      <c r="C310" s="51" t="s">
        <v>368</v>
      </c>
      <c r="D310" s="53"/>
      <c r="E310" s="54">
        <v>110</v>
      </c>
      <c r="F310" s="38"/>
      <c r="G310" s="84"/>
    </row>
    <row r="311" spans="1:7" ht="12.75">
      <c r="A311" s="51"/>
      <c r="B311" s="52">
        <v>130</v>
      </c>
      <c r="C311" s="51" t="s">
        <v>1363</v>
      </c>
      <c r="D311" s="53"/>
      <c r="E311" s="54">
        <v>130</v>
      </c>
      <c r="F311" s="38"/>
      <c r="G311" s="84"/>
    </row>
    <row r="312" spans="1:7" ht="12.75">
      <c r="A312" s="51"/>
      <c r="B312" s="52">
        <v>140</v>
      </c>
      <c r="C312" s="51" t="s">
        <v>405</v>
      </c>
      <c r="D312" s="53"/>
      <c r="E312" s="54">
        <v>140</v>
      </c>
      <c r="F312" s="38"/>
      <c r="G312" s="84"/>
    </row>
    <row r="313" spans="1:7" ht="12.75">
      <c r="A313" s="51"/>
      <c r="B313" s="52">
        <v>200</v>
      </c>
      <c r="C313" s="51" t="s">
        <v>366</v>
      </c>
      <c r="D313" s="53"/>
      <c r="E313" s="54">
        <v>200</v>
      </c>
      <c r="F313" s="38"/>
      <c r="G313" s="84"/>
    </row>
    <row r="314" spans="1:7" ht="12.75">
      <c r="A314" s="51"/>
      <c r="B314" s="52">
        <v>221</v>
      </c>
      <c r="C314" s="51" t="s">
        <v>365</v>
      </c>
      <c r="D314" s="53"/>
      <c r="E314" s="54">
        <v>221</v>
      </c>
      <c r="F314" s="38"/>
      <c r="G314" s="84"/>
    </row>
    <row r="315" spans="1:7" ht="12.75">
      <c r="A315" s="51"/>
      <c r="B315" s="52">
        <v>284</v>
      </c>
      <c r="C315" s="280" t="s">
        <v>2243</v>
      </c>
      <c r="D315" s="53"/>
      <c r="E315" s="54">
        <v>284</v>
      </c>
      <c r="F315" s="38"/>
      <c r="G315" s="51"/>
    </row>
    <row r="316" spans="1:7" ht="12.75">
      <c r="A316" s="51"/>
      <c r="B316" s="52">
        <v>285</v>
      </c>
      <c r="C316" s="280" t="s">
        <v>2244</v>
      </c>
      <c r="D316" s="53"/>
      <c r="E316" s="54">
        <v>285</v>
      </c>
      <c r="F316" s="38"/>
      <c r="G316" s="51"/>
    </row>
    <row r="317" spans="1:7" ht="12.75">
      <c r="A317" s="51"/>
      <c r="B317" s="52">
        <v>300</v>
      </c>
      <c r="C317" s="51" t="s">
        <v>364</v>
      </c>
      <c r="D317" s="53"/>
      <c r="E317" s="54">
        <v>300</v>
      </c>
      <c r="F317" s="38"/>
      <c r="G317" s="84"/>
    </row>
    <row r="318" spans="1:7" ht="12.75">
      <c r="A318" s="51"/>
      <c r="B318" s="52">
        <v>382</v>
      </c>
      <c r="C318" s="51" t="s">
        <v>363</v>
      </c>
      <c r="D318" s="53"/>
      <c r="E318" s="54">
        <v>382</v>
      </c>
      <c r="F318" s="38"/>
      <c r="G318" s="84"/>
    </row>
    <row r="319" spans="1:7" ht="12.75">
      <c r="A319" s="51"/>
      <c r="B319" s="52">
        <v>400</v>
      </c>
      <c r="C319" s="51" t="s">
        <v>362</v>
      </c>
      <c r="D319" s="53"/>
      <c r="E319" s="54">
        <v>400</v>
      </c>
      <c r="F319" s="38"/>
      <c r="G319" s="84"/>
    </row>
    <row r="320" spans="1:7" ht="12.75">
      <c r="A320" s="51"/>
      <c r="B320" s="52">
        <v>500</v>
      </c>
      <c r="C320" s="51" t="s">
        <v>379</v>
      </c>
      <c r="D320" s="53"/>
      <c r="E320" s="86">
        <v>500</v>
      </c>
      <c r="F320" s="38"/>
      <c r="G320" s="84"/>
    </row>
    <row r="321" spans="1:7" ht="12.75">
      <c r="A321" s="51"/>
      <c r="B321" s="52">
        <v>600</v>
      </c>
      <c r="C321" s="51" t="s">
        <v>361</v>
      </c>
      <c r="D321" s="53"/>
      <c r="E321" s="54">
        <v>600</v>
      </c>
      <c r="F321" s="38"/>
      <c r="G321" s="84"/>
    </row>
    <row r="322" spans="1:7" ht="12.75">
      <c r="A322" s="51"/>
      <c r="B322" s="80">
        <v>2214</v>
      </c>
      <c r="C322" s="81" t="s">
        <v>2331</v>
      </c>
      <c r="D322" s="82"/>
      <c r="E322" s="136">
        <v>2214</v>
      </c>
      <c r="F322" s="230">
        <f>SUM(F310:F321)</f>
        <v>0</v>
      </c>
      <c r="G322" s="84"/>
    </row>
    <row r="323" spans="1:7" ht="12.75">
      <c r="A323" s="51"/>
      <c r="B323" s="70"/>
      <c r="C323" s="81" t="s">
        <v>2326</v>
      </c>
      <c r="D323" s="72"/>
      <c r="E323" s="87"/>
      <c r="F323" s="192"/>
      <c r="G323" s="84"/>
    </row>
    <row r="324" spans="1:7" ht="12.75">
      <c r="A324" s="51"/>
      <c r="B324" s="67"/>
      <c r="C324" s="66"/>
      <c r="D324" s="85"/>
      <c r="E324" s="86"/>
      <c r="F324" s="192"/>
      <c r="G324" s="84"/>
    </row>
    <row r="325" spans="1:7" ht="12.75">
      <c r="A325" s="51"/>
      <c r="B325" s="67">
        <v>2310</v>
      </c>
      <c r="C325" s="66" t="s">
        <v>404</v>
      </c>
      <c r="D325" s="68" t="s">
        <v>403</v>
      </c>
      <c r="E325" s="54"/>
      <c r="F325" s="192"/>
      <c r="G325" s="84"/>
    </row>
    <row r="326" spans="1:7" s="28" customFormat="1" ht="12.75">
      <c r="A326" s="51"/>
      <c r="B326" s="52">
        <v>110</v>
      </c>
      <c r="C326" s="51" t="s">
        <v>368</v>
      </c>
      <c r="D326" s="53"/>
      <c r="E326" s="54">
        <v>110</v>
      </c>
      <c r="F326" s="38"/>
      <c r="G326" s="66"/>
    </row>
    <row r="327" spans="1:10" s="28" customFormat="1" ht="12.75">
      <c r="A327" s="51"/>
      <c r="B327" s="52">
        <v>130</v>
      </c>
      <c r="C327" s="51" t="s">
        <v>1363</v>
      </c>
      <c r="D327" s="53"/>
      <c r="E327" s="54">
        <v>130</v>
      </c>
      <c r="F327" s="38"/>
      <c r="G327" s="66"/>
      <c r="J327" s="25"/>
    </row>
    <row r="328" spans="1:7" ht="12.75">
      <c r="A328" s="51"/>
      <c r="B328" s="52">
        <v>140</v>
      </c>
      <c r="C328" s="51" t="s">
        <v>367</v>
      </c>
      <c r="D328" s="53"/>
      <c r="E328" s="54">
        <v>140</v>
      </c>
      <c r="F328" s="38"/>
      <c r="G328" s="84"/>
    </row>
    <row r="329" spans="1:7" ht="12.75">
      <c r="A329" s="51"/>
      <c r="B329" s="52">
        <v>200</v>
      </c>
      <c r="C329" s="51" t="s">
        <v>366</v>
      </c>
      <c r="D329" s="53"/>
      <c r="E329" s="54">
        <v>200</v>
      </c>
      <c r="F329" s="38"/>
      <c r="G329" s="84"/>
    </row>
    <row r="330" spans="1:7" ht="12.75">
      <c r="A330" s="51"/>
      <c r="B330" s="52">
        <v>221</v>
      </c>
      <c r="C330" s="51" t="s">
        <v>365</v>
      </c>
      <c r="D330" s="53"/>
      <c r="E330" s="54">
        <v>221</v>
      </c>
      <c r="F330" s="38"/>
      <c r="G330" s="84"/>
    </row>
    <row r="331" spans="1:7" ht="12.75">
      <c r="A331" s="51"/>
      <c r="B331" s="52">
        <v>284</v>
      </c>
      <c r="C331" s="280" t="s">
        <v>2243</v>
      </c>
      <c r="D331" s="53"/>
      <c r="E331" s="54">
        <v>284</v>
      </c>
      <c r="F331" s="38"/>
      <c r="G331" s="51"/>
    </row>
    <row r="332" spans="1:7" ht="12.75">
      <c r="A332" s="51"/>
      <c r="B332" s="52">
        <v>285</v>
      </c>
      <c r="C332" s="280" t="s">
        <v>2244</v>
      </c>
      <c r="D332" s="53"/>
      <c r="E332" s="54">
        <v>285</v>
      </c>
      <c r="F332" s="38"/>
      <c r="G332" s="51"/>
    </row>
    <row r="333" spans="1:7" ht="12.75">
      <c r="A333" s="51"/>
      <c r="B333" s="52">
        <v>300</v>
      </c>
      <c r="C333" s="51" t="s">
        <v>364</v>
      </c>
      <c r="D333" s="53"/>
      <c r="E333" s="54">
        <v>300</v>
      </c>
      <c r="F333" s="38"/>
      <c r="G333" s="84"/>
    </row>
    <row r="334" spans="1:7" ht="12.75">
      <c r="A334" s="51"/>
      <c r="B334" s="52">
        <v>314</v>
      </c>
      <c r="C334" s="51" t="s">
        <v>1790</v>
      </c>
      <c r="D334" s="53"/>
      <c r="E334" s="54">
        <v>314</v>
      </c>
      <c r="F334" s="38"/>
      <c r="G334" s="84"/>
    </row>
    <row r="335" spans="1:7" ht="12.75">
      <c r="A335" s="51"/>
      <c r="B335" s="52">
        <v>315</v>
      </c>
      <c r="C335" s="51" t="s">
        <v>402</v>
      </c>
      <c r="D335" s="53"/>
      <c r="E335" s="54">
        <v>315</v>
      </c>
      <c r="F335" s="38"/>
      <c r="G335" s="84"/>
    </row>
    <row r="336" spans="1:7" ht="12.75">
      <c r="A336" s="51"/>
      <c r="B336" s="52">
        <v>341</v>
      </c>
      <c r="C336" s="51" t="s">
        <v>401</v>
      </c>
      <c r="D336" s="53"/>
      <c r="E336" s="54">
        <v>341</v>
      </c>
      <c r="F336" s="38"/>
      <c r="G336" s="84"/>
    </row>
    <row r="337" spans="1:7" ht="12.75">
      <c r="A337" s="51"/>
      <c r="B337" s="52">
        <v>342</v>
      </c>
      <c r="C337" s="51" t="s">
        <v>400</v>
      </c>
      <c r="D337" s="53"/>
      <c r="E337" s="54">
        <v>342</v>
      </c>
      <c r="F337" s="38"/>
      <c r="G337" s="84"/>
    </row>
    <row r="338" spans="1:7" ht="12.75">
      <c r="A338" s="51"/>
      <c r="B338" s="52">
        <v>382</v>
      </c>
      <c r="C338" s="51" t="s">
        <v>363</v>
      </c>
      <c r="D338" s="53"/>
      <c r="E338" s="54">
        <v>382</v>
      </c>
      <c r="F338" s="38"/>
      <c r="G338" s="84"/>
    </row>
    <row r="339" spans="1:7" ht="12.75">
      <c r="A339" s="51"/>
      <c r="B339" s="52">
        <v>400</v>
      </c>
      <c r="C339" s="51" t="s">
        <v>362</v>
      </c>
      <c r="D339" s="53"/>
      <c r="E339" s="54">
        <v>400</v>
      </c>
      <c r="F339" s="38"/>
      <c r="G339" s="84"/>
    </row>
    <row r="340" spans="1:7" ht="12.75">
      <c r="A340" s="51"/>
      <c r="B340" s="52">
        <v>500</v>
      </c>
      <c r="C340" s="51" t="s">
        <v>379</v>
      </c>
      <c r="D340" s="53"/>
      <c r="E340" s="86">
        <v>500</v>
      </c>
      <c r="F340" s="38"/>
      <c r="G340" s="51"/>
    </row>
    <row r="341" spans="1:7" ht="12.75">
      <c r="A341" s="51"/>
      <c r="B341" s="52">
        <v>600</v>
      </c>
      <c r="C341" s="51" t="s">
        <v>361</v>
      </c>
      <c r="D341" s="53"/>
      <c r="E341" s="54">
        <v>600</v>
      </c>
      <c r="F341" s="38"/>
      <c r="G341" s="84"/>
    </row>
    <row r="342" spans="1:7" s="228" customFormat="1" ht="12.75">
      <c r="A342" s="66"/>
      <c r="B342" s="80">
        <v>2310</v>
      </c>
      <c r="C342" s="81" t="s">
        <v>2332</v>
      </c>
      <c r="D342" s="82"/>
      <c r="E342" s="136">
        <v>2310</v>
      </c>
      <c r="F342" s="230">
        <f>SUM(F326:F341)</f>
        <v>0</v>
      </c>
      <c r="G342" s="66"/>
    </row>
    <row r="343" spans="1:7" ht="12.75">
      <c r="A343" s="51"/>
      <c r="B343" s="52"/>
      <c r="C343" s="66" t="s">
        <v>2312</v>
      </c>
      <c r="D343" s="53"/>
      <c r="E343" s="54"/>
      <c r="F343" s="192"/>
      <c r="G343" s="66"/>
    </row>
    <row r="344" spans="1:7" ht="12.75">
      <c r="A344" s="51"/>
      <c r="B344" s="52"/>
      <c r="C344" s="51"/>
      <c r="D344" s="53"/>
      <c r="E344" s="54"/>
      <c r="F344" s="192"/>
      <c r="G344" s="66"/>
    </row>
    <row r="345" spans="1:7" ht="12.75">
      <c r="A345" s="51"/>
      <c r="B345" s="67">
        <v>2320</v>
      </c>
      <c r="C345" s="66" t="s">
        <v>399</v>
      </c>
      <c r="D345" s="68" t="s">
        <v>398</v>
      </c>
      <c r="E345" s="54"/>
      <c r="F345" s="192"/>
      <c r="G345" s="84"/>
    </row>
    <row r="346" spans="1:7" ht="12.75">
      <c r="A346" s="51"/>
      <c r="B346" s="52">
        <v>105</v>
      </c>
      <c r="C346" s="51" t="s">
        <v>397</v>
      </c>
      <c r="D346" s="53"/>
      <c r="E346" s="54">
        <v>105</v>
      </c>
      <c r="F346" s="38"/>
      <c r="G346" s="84"/>
    </row>
    <row r="347" spans="1:7" s="28" customFormat="1" ht="12.75">
      <c r="A347" s="51"/>
      <c r="B347" s="52">
        <v>110</v>
      </c>
      <c r="C347" s="51" t="s">
        <v>396</v>
      </c>
      <c r="D347" s="53"/>
      <c r="E347" s="54">
        <v>110</v>
      </c>
      <c r="F347" s="38"/>
      <c r="G347" s="51"/>
    </row>
    <row r="348" spans="1:7" ht="12.75">
      <c r="A348" s="51"/>
      <c r="B348" s="52">
        <v>130</v>
      </c>
      <c r="C348" s="51" t="s">
        <v>1363</v>
      </c>
      <c r="D348" s="53"/>
      <c r="E348" s="54">
        <v>130</v>
      </c>
      <c r="F348" s="38"/>
      <c r="G348" s="84"/>
    </row>
    <row r="349" spans="1:7" ht="12.75">
      <c r="A349" s="51"/>
      <c r="B349" s="52">
        <v>140</v>
      </c>
      <c r="C349" s="51" t="s">
        <v>367</v>
      </c>
      <c r="D349" s="53"/>
      <c r="E349" s="54">
        <v>140</v>
      </c>
      <c r="F349" s="38"/>
      <c r="G349" s="84"/>
    </row>
    <row r="350" spans="1:7" ht="12.75">
      <c r="A350" s="51"/>
      <c r="B350" s="52">
        <v>200</v>
      </c>
      <c r="C350" s="51" t="s">
        <v>366</v>
      </c>
      <c r="D350" s="53"/>
      <c r="E350" s="54">
        <v>200</v>
      </c>
      <c r="F350" s="38"/>
      <c r="G350" s="84"/>
    </row>
    <row r="351" spans="1:7" ht="12.75">
      <c r="A351" s="51"/>
      <c r="B351" s="52">
        <v>221</v>
      </c>
      <c r="C351" s="51" t="s">
        <v>365</v>
      </c>
      <c r="D351" s="53"/>
      <c r="E351" s="54">
        <v>221</v>
      </c>
      <c r="F351" s="38"/>
      <c r="G351" s="84"/>
    </row>
    <row r="352" spans="1:7" ht="12.75">
      <c r="A352" s="51"/>
      <c r="B352" s="52">
        <v>284</v>
      </c>
      <c r="C352" s="280" t="s">
        <v>2243</v>
      </c>
      <c r="D352" s="53"/>
      <c r="E352" s="54">
        <v>284</v>
      </c>
      <c r="F352" s="38"/>
      <c r="G352" s="51"/>
    </row>
    <row r="353" spans="1:7" ht="12.75">
      <c r="A353" s="51"/>
      <c r="B353" s="52">
        <v>285</v>
      </c>
      <c r="C353" s="280" t="s">
        <v>2244</v>
      </c>
      <c r="D353" s="53"/>
      <c r="E353" s="54">
        <v>285</v>
      </c>
      <c r="F353" s="38"/>
      <c r="G353" s="51"/>
    </row>
    <row r="354" spans="1:7" ht="12.75">
      <c r="A354" s="51"/>
      <c r="B354" s="52">
        <v>300</v>
      </c>
      <c r="C354" s="51" t="s">
        <v>364</v>
      </c>
      <c r="D354" s="53"/>
      <c r="E354" s="54">
        <v>300</v>
      </c>
      <c r="F354" s="38"/>
      <c r="G354" s="84"/>
    </row>
    <row r="355" spans="1:7" ht="12.75">
      <c r="A355" s="51"/>
      <c r="B355" s="52">
        <v>314</v>
      </c>
      <c r="C355" s="51" t="s">
        <v>1790</v>
      </c>
      <c r="D355" s="53"/>
      <c r="E355" s="54">
        <v>314</v>
      </c>
      <c r="F355" s="38"/>
      <c r="G355" s="84"/>
    </row>
    <row r="356" spans="1:7" ht="12.75">
      <c r="A356" s="51"/>
      <c r="B356" s="52">
        <v>382</v>
      </c>
      <c r="C356" s="51" t="s">
        <v>363</v>
      </c>
      <c r="D356" s="53"/>
      <c r="E356" s="54">
        <v>382</v>
      </c>
      <c r="F356" s="38"/>
      <c r="G356" s="84"/>
    </row>
    <row r="357" spans="1:7" ht="12.75">
      <c r="A357" s="51"/>
      <c r="B357" s="52">
        <v>400</v>
      </c>
      <c r="C357" s="51" t="s">
        <v>362</v>
      </c>
      <c r="D357" s="53"/>
      <c r="E357" s="54">
        <v>400</v>
      </c>
      <c r="F357" s="38"/>
      <c r="G357" s="84"/>
    </row>
    <row r="358" spans="1:7" ht="12.75">
      <c r="A358" s="51"/>
      <c r="B358" s="52">
        <v>500</v>
      </c>
      <c r="C358" s="51" t="s">
        <v>379</v>
      </c>
      <c r="D358" s="53"/>
      <c r="E358" s="92">
        <v>500</v>
      </c>
      <c r="F358" s="38"/>
      <c r="G358" s="84"/>
    </row>
    <row r="359" spans="1:7" ht="12.75">
      <c r="A359" s="51"/>
      <c r="B359" s="52">
        <v>600</v>
      </c>
      <c r="C359" s="51" t="s">
        <v>361</v>
      </c>
      <c r="D359" s="53"/>
      <c r="E359" s="54">
        <v>600</v>
      </c>
      <c r="F359" s="38"/>
      <c r="G359" s="84"/>
    </row>
    <row r="360" spans="1:7" s="228" customFormat="1" ht="12.75">
      <c r="A360" s="66"/>
      <c r="B360" s="80">
        <v>2320</v>
      </c>
      <c r="C360" s="81" t="s">
        <v>529</v>
      </c>
      <c r="D360" s="85"/>
      <c r="E360" s="136">
        <v>2320</v>
      </c>
      <c r="F360" s="230">
        <f>SUM(F346:F359)</f>
        <v>0</v>
      </c>
      <c r="G360" s="66"/>
    </row>
    <row r="361" spans="1:7" ht="12.75">
      <c r="A361" s="51"/>
      <c r="B361" s="70"/>
      <c r="C361" s="81" t="s">
        <v>2333</v>
      </c>
      <c r="D361" s="53"/>
      <c r="E361" s="87"/>
      <c r="F361" s="192"/>
      <c r="G361" s="84"/>
    </row>
    <row r="362" spans="1:7" ht="12.75">
      <c r="A362" s="51"/>
      <c r="B362" s="70"/>
      <c r="C362" s="71"/>
      <c r="D362" s="53"/>
      <c r="E362" s="87"/>
      <c r="F362" s="192"/>
      <c r="G362" s="84"/>
    </row>
    <row r="363" spans="1:7" ht="12.75">
      <c r="A363" s="88"/>
      <c r="B363" s="67">
        <v>2330</v>
      </c>
      <c r="C363" s="66" t="s">
        <v>2334</v>
      </c>
      <c r="D363" s="68" t="s">
        <v>1933</v>
      </c>
      <c r="E363" s="87"/>
      <c r="F363" s="192"/>
      <c r="G363" s="84"/>
    </row>
    <row r="364" spans="1:7" s="28" customFormat="1" ht="12.75">
      <c r="A364" s="51"/>
      <c r="B364" s="52">
        <v>110</v>
      </c>
      <c r="C364" s="51" t="s">
        <v>396</v>
      </c>
      <c r="D364" s="53"/>
      <c r="E364" s="54">
        <v>110</v>
      </c>
      <c r="F364" s="38"/>
      <c r="G364" s="51"/>
    </row>
    <row r="365" spans="1:7" ht="12.75">
      <c r="A365" s="51"/>
      <c r="B365" s="52">
        <v>115</v>
      </c>
      <c r="C365" s="51" t="s">
        <v>1934</v>
      </c>
      <c r="D365" s="53"/>
      <c r="E365" s="54">
        <v>115</v>
      </c>
      <c r="F365" s="38"/>
      <c r="G365" s="84"/>
    </row>
    <row r="366" spans="1:7" ht="12.75">
      <c r="A366" s="51"/>
      <c r="B366" s="52">
        <v>130</v>
      </c>
      <c r="C366" s="51" t="s">
        <v>1363</v>
      </c>
      <c r="D366" s="53"/>
      <c r="E366" s="54">
        <v>130</v>
      </c>
      <c r="F366" s="38"/>
      <c r="G366" s="84"/>
    </row>
    <row r="367" spans="1:7" ht="12.75">
      <c r="A367" s="51"/>
      <c r="B367" s="52">
        <v>140</v>
      </c>
      <c r="C367" s="51" t="s">
        <v>367</v>
      </c>
      <c r="D367" s="53"/>
      <c r="E367" s="54">
        <v>140</v>
      </c>
      <c r="F367" s="38"/>
      <c r="G367" s="84"/>
    </row>
    <row r="368" spans="1:7" ht="12.75">
      <c r="A368" s="51"/>
      <c r="B368" s="52">
        <v>200</v>
      </c>
      <c r="C368" s="51" t="s">
        <v>366</v>
      </c>
      <c r="D368" s="53"/>
      <c r="E368" s="54">
        <v>200</v>
      </c>
      <c r="F368" s="38"/>
      <c r="G368" s="84"/>
    </row>
    <row r="369" spans="1:7" ht="12.75">
      <c r="A369" s="51"/>
      <c r="B369" s="52">
        <v>221</v>
      </c>
      <c r="C369" s="51" t="s">
        <v>365</v>
      </c>
      <c r="D369" s="53"/>
      <c r="E369" s="54">
        <v>221</v>
      </c>
      <c r="F369" s="38"/>
      <c r="G369" s="84"/>
    </row>
    <row r="370" spans="1:7" ht="12.75">
      <c r="A370" s="51"/>
      <c r="B370" s="52">
        <v>284</v>
      </c>
      <c r="C370" s="280" t="s">
        <v>2243</v>
      </c>
      <c r="D370" s="53"/>
      <c r="E370" s="54">
        <v>284</v>
      </c>
      <c r="F370" s="38"/>
      <c r="G370" s="51"/>
    </row>
    <row r="371" spans="1:7" ht="12.75">
      <c r="A371" s="51"/>
      <c r="B371" s="52">
        <v>285</v>
      </c>
      <c r="C371" s="280" t="s">
        <v>2244</v>
      </c>
      <c r="D371" s="53"/>
      <c r="E371" s="54">
        <v>285</v>
      </c>
      <c r="F371" s="38"/>
      <c r="G371" s="51"/>
    </row>
    <row r="372" spans="1:7" ht="12.75">
      <c r="A372" s="51"/>
      <c r="B372" s="52">
        <v>300</v>
      </c>
      <c r="C372" s="51" t="s">
        <v>364</v>
      </c>
      <c r="D372" s="53"/>
      <c r="E372" s="54">
        <v>300</v>
      </c>
      <c r="F372" s="38"/>
      <c r="G372" s="84"/>
    </row>
    <row r="373" spans="1:7" ht="12.75">
      <c r="A373" s="51"/>
      <c r="B373" s="52">
        <v>317</v>
      </c>
      <c r="C373" s="51" t="s">
        <v>1935</v>
      </c>
      <c r="D373" s="53"/>
      <c r="E373" s="54">
        <v>317</v>
      </c>
      <c r="F373" s="38"/>
      <c r="G373" s="84"/>
    </row>
    <row r="374" spans="1:7" ht="12.75">
      <c r="A374" s="51"/>
      <c r="B374" s="52">
        <v>382</v>
      </c>
      <c r="C374" s="51" t="s">
        <v>363</v>
      </c>
      <c r="D374" s="53"/>
      <c r="E374" s="54">
        <v>382</v>
      </c>
      <c r="F374" s="38"/>
      <c r="G374" s="84"/>
    </row>
    <row r="375" spans="1:7" ht="12.75">
      <c r="A375" s="51"/>
      <c r="B375" s="52">
        <v>400</v>
      </c>
      <c r="C375" s="51" t="s">
        <v>362</v>
      </c>
      <c r="D375" s="53"/>
      <c r="E375" s="54">
        <v>400</v>
      </c>
      <c r="F375" s="38"/>
      <c r="G375" s="84"/>
    </row>
    <row r="376" spans="1:7" ht="12.75">
      <c r="A376" s="51"/>
      <c r="B376" s="52">
        <v>500</v>
      </c>
      <c r="C376" s="51" t="s">
        <v>379</v>
      </c>
      <c r="D376" s="53"/>
      <c r="E376" s="86">
        <v>500</v>
      </c>
      <c r="F376" s="38"/>
      <c r="G376" s="84"/>
    </row>
    <row r="377" spans="1:7" ht="12.75">
      <c r="A377" s="51"/>
      <c r="B377" s="52">
        <v>600</v>
      </c>
      <c r="C377" s="51" t="s">
        <v>361</v>
      </c>
      <c r="D377" s="53"/>
      <c r="E377" s="54">
        <v>600</v>
      </c>
      <c r="F377" s="38"/>
      <c r="G377" s="84"/>
    </row>
    <row r="378" spans="1:7" s="228" customFormat="1" ht="12.75">
      <c r="A378" s="66"/>
      <c r="B378" s="80">
        <v>2330</v>
      </c>
      <c r="C378" s="81" t="s">
        <v>1939</v>
      </c>
      <c r="D378" s="82"/>
      <c r="E378" s="136">
        <v>2330</v>
      </c>
      <c r="F378" s="230">
        <f>SUM(F364:F377)</f>
        <v>0</v>
      </c>
      <c r="G378" s="66"/>
    </row>
    <row r="379" spans="1:7" ht="12.75">
      <c r="A379" s="51"/>
      <c r="B379" s="52"/>
      <c r="C379" s="66" t="s">
        <v>383</v>
      </c>
      <c r="D379" s="72"/>
      <c r="F379" s="60"/>
      <c r="G379" s="66"/>
    </row>
    <row r="380" spans="1:7" ht="12.75">
      <c r="A380" s="51"/>
      <c r="B380" s="52"/>
      <c r="C380" s="51"/>
      <c r="D380" s="72"/>
      <c r="F380" s="60"/>
      <c r="G380" s="66"/>
    </row>
    <row r="381" spans="1:7" ht="12.75">
      <c r="A381" s="60"/>
      <c r="B381" s="67">
        <v>2400</v>
      </c>
      <c r="C381" s="66" t="s">
        <v>2336</v>
      </c>
      <c r="D381" s="68" t="s">
        <v>395</v>
      </c>
      <c r="E381" s="54"/>
      <c r="F381" s="192"/>
      <c r="G381" s="66"/>
    </row>
    <row r="382" spans="1:7" ht="12.75">
      <c r="A382" s="51"/>
      <c r="B382" s="52">
        <v>110</v>
      </c>
      <c r="C382" s="51" t="s">
        <v>368</v>
      </c>
      <c r="D382" s="53"/>
      <c r="E382" s="54">
        <v>110</v>
      </c>
      <c r="F382" s="38"/>
      <c r="G382" s="84"/>
    </row>
    <row r="383" spans="1:7" ht="12.75">
      <c r="A383" s="51"/>
      <c r="B383" s="52">
        <v>130</v>
      </c>
      <c r="C383" s="51" t="s">
        <v>1363</v>
      </c>
      <c r="D383" s="53"/>
      <c r="E383" s="54">
        <v>130</v>
      </c>
      <c r="F383" s="38"/>
      <c r="G383" s="84"/>
    </row>
    <row r="384" spans="1:7" ht="12.75">
      <c r="A384" s="51"/>
      <c r="B384" s="52">
        <v>140</v>
      </c>
      <c r="C384" s="51" t="s">
        <v>367</v>
      </c>
      <c r="D384" s="53"/>
      <c r="E384" s="54">
        <v>140</v>
      </c>
      <c r="F384" s="38"/>
      <c r="G384" s="84"/>
    </row>
    <row r="385" spans="1:7" ht="12.75">
      <c r="A385" s="51"/>
      <c r="B385" s="52">
        <v>200</v>
      </c>
      <c r="C385" s="51" t="s">
        <v>366</v>
      </c>
      <c r="D385" s="53"/>
      <c r="E385" s="54">
        <v>200</v>
      </c>
      <c r="F385" s="38"/>
      <c r="G385" s="84"/>
    </row>
    <row r="386" spans="1:7" ht="12.75">
      <c r="A386" s="51"/>
      <c r="B386" s="52">
        <v>221</v>
      </c>
      <c r="C386" s="51" t="s">
        <v>365</v>
      </c>
      <c r="D386" s="53"/>
      <c r="E386" s="54">
        <v>221</v>
      </c>
      <c r="F386" s="38"/>
      <c r="G386" s="84"/>
    </row>
    <row r="387" spans="1:7" ht="12.75">
      <c r="A387" s="51"/>
      <c r="B387" s="52">
        <v>284</v>
      </c>
      <c r="C387" s="280" t="s">
        <v>2243</v>
      </c>
      <c r="D387" s="53"/>
      <c r="E387" s="54">
        <v>284</v>
      </c>
      <c r="F387" s="38"/>
      <c r="G387" s="51"/>
    </row>
    <row r="388" spans="1:7" ht="12.75">
      <c r="A388" s="51"/>
      <c r="B388" s="52">
        <v>285</v>
      </c>
      <c r="C388" s="280" t="s">
        <v>2244</v>
      </c>
      <c r="D388" s="53"/>
      <c r="E388" s="54">
        <v>285</v>
      </c>
      <c r="F388" s="38"/>
      <c r="G388" s="51"/>
    </row>
    <row r="389" spans="1:7" ht="12.75">
      <c r="A389" s="51"/>
      <c r="B389" s="52">
        <v>300</v>
      </c>
      <c r="C389" s="51" t="s">
        <v>364</v>
      </c>
      <c r="D389" s="53"/>
      <c r="E389" s="54">
        <v>300</v>
      </c>
      <c r="F389" s="38"/>
      <c r="G389" s="84"/>
    </row>
    <row r="390" spans="1:7" ht="12.75">
      <c r="A390" s="51"/>
      <c r="B390" s="52">
        <v>382</v>
      </c>
      <c r="C390" s="51" t="s">
        <v>363</v>
      </c>
      <c r="D390" s="53"/>
      <c r="E390" s="54">
        <v>382</v>
      </c>
      <c r="F390" s="38"/>
      <c r="G390" s="84"/>
    </row>
    <row r="391" spans="1:7" ht="12.75">
      <c r="A391" s="51"/>
      <c r="B391" s="52">
        <v>400</v>
      </c>
      <c r="C391" s="51" t="s">
        <v>362</v>
      </c>
      <c r="D391" s="53"/>
      <c r="E391" s="54">
        <v>400</v>
      </c>
      <c r="F391" s="38"/>
      <c r="G391" s="84"/>
    </row>
    <row r="392" spans="1:7" ht="12.75">
      <c r="A392" s="51"/>
      <c r="B392" s="52">
        <v>500</v>
      </c>
      <c r="C392" s="51" t="s">
        <v>379</v>
      </c>
      <c r="D392" s="53"/>
      <c r="E392" s="86">
        <v>500</v>
      </c>
      <c r="F392" s="38"/>
      <c r="G392" s="51"/>
    </row>
    <row r="393" spans="1:7" ht="12.75">
      <c r="A393" s="51"/>
      <c r="B393" s="52">
        <v>600</v>
      </c>
      <c r="C393" s="51" t="s">
        <v>361</v>
      </c>
      <c r="D393" s="53"/>
      <c r="E393" s="54">
        <v>600</v>
      </c>
      <c r="F393" s="38"/>
      <c r="G393" s="84"/>
    </row>
    <row r="394" spans="1:7" s="228" customFormat="1" ht="12.75">
      <c r="A394" s="66"/>
      <c r="B394" s="80">
        <v>2400</v>
      </c>
      <c r="C394" s="81" t="s">
        <v>528</v>
      </c>
      <c r="D394" s="82"/>
      <c r="E394" s="136">
        <v>2400</v>
      </c>
      <c r="F394" s="230">
        <f>SUM(F382:F393)</f>
        <v>0</v>
      </c>
      <c r="G394" s="66"/>
    </row>
    <row r="395" spans="1:7" ht="12.75">
      <c r="A395" s="51"/>
      <c r="B395" s="70"/>
      <c r="C395" s="81" t="s">
        <v>2312</v>
      </c>
      <c r="D395" s="72"/>
      <c r="E395" s="87"/>
      <c r="F395" s="192"/>
      <c r="G395" s="84"/>
    </row>
    <row r="396" spans="1:7" ht="12.75">
      <c r="A396" s="51"/>
      <c r="B396" s="52"/>
      <c r="C396" s="51"/>
      <c r="D396" s="53"/>
      <c r="E396" s="54"/>
      <c r="F396" s="192"/>
      <c r="G396" s="66"/>
    </row>
    <row r="397" spans="1:7" ht="12.75">
      <c r="A397" s="51"/>
      <c r="B397" s="67">
        <v>2510</v>
      </c>
      <c r="C397" s="66" t="s">
        <v>394</v>
      </c>
      <c r="D397" s="68" t="s">
        <v>393</v>
      </c>
      <c r="E397" s="86"/>
      <c r="F397" s="192"/>
      <c r="G397" s="66"/>
    </row>
    <row r="398" spans="1:7" s="44" customFormat="1" ht="12.75">
      <c r="A398" s="51"/>
      <c r="B398" s="52">
        <v>110</v>
      </c>
      <c r="C398" s="51" t="s">
        <v>368</v>
      </c>
      <c r="D398" s="53"/>
      <c r="E398" s="54">
        <v>110</v>
      </c>
      <c r="F398" s="38"/>
      <c r="G398" s="93"/>
    </row>
    <row r="399" spans="1:7" ht="12.75">
      <c r="A399" s="51"/>
      <c r="B399" s="52">
        <v>130</v>
      </c>
      <c r="C399" s="51" t="s">
        <v>1363</v>
      </c>
      <c r="D399" s="53"/>
      <c r="E399" s="54">
        <v>130</v>
      </c>
      <c r="F399" s="38"/>
      <c r="G399" s="84"/>
    </row>
    <row r="400" spans="1:7" ht="12.75">
      <c r="A400" s="51"/>
      <c r="B400" s="52">
        <v>140</v>
      </c>
      <c r="C400" s="51" t="s">
        <v>367</v>
      </c>
      <c r="D400" s="53"/>
      <c r="E400" s="54">
        <v>140</v>
      </c>
      <c r="F400" s="38"/>
      <c r="G400" s="84"/>
    </row>
    <row r="401" spans="1:7" ht="12.75">
      <c r="A401" s="51"/>
      <c r="B401" s="52">
        <v>200</v>
      </c>
      <c r="C401" s="51" t="s">
        <v>366</v>
      </c>
      <c r="D401" s="53"/>
      <c r="E401" s="54">
        <v>200</v>
      </c>
      <c r="F401" s="38"/>
      <c r="G401" s="84"/>
    </row>
    <row r="402" spans="1:7" ht="12.75">
      <c r="A402" s="51"/>
      <c r="B402" s="52">
        <v>221</v>
      </c>
      <c r="C402" s="51" t="s">
        <v>365</v>
      </c>
      <c r="D402" s="53"/>
      <c r="E402" s="54">
        <v>221</v>
      </c>
      <c r="F402" s="38"/>
      <c r="G402" s="84"/>
    </row>
    <row r="403" spans="1:7" ht="12.75">
      <c r="A403" s="51"/>
      <c r="B403" s="52">
        <v>284</v>
      </c>
      <c r="C403" s="280" t="s">
        <v>2243</v>
      </c>
      <c r="D403" s="53"/>
      <c r="E403" s="54">
        <v>284</v>
      </c>
      <c r="F403" s="38"/>
      <c r="G403" s="51"/>
    </row>
    <row r="404" spans="1:7" ht="12.75">
      <c r="A404" s="51"/>
      <c r="B404" s="52">
        <v>285</v>
      </c>
      <c r="C404" s="280" t="s">
        <v>2244</v>
      </c>
      <c r="D404" s="53"/>
      <c r="E404" s="54">
        <v>285</v>
      </c>
      <c r="F404" s="38"/>
      <c r="G404" s="51"/>
    </row>
    <row r="405" spans="1:7" ht="12.75">
      <c r="A405" s="51"/>
      <c r="B405" s="52">
        <v>300</v>
      </c>
      <c r="C405" s="51" t="s">
        <v>364</v>
      </c>
      <c r="D405" s="53"/>
      <c r="E405" s="54">
        <v>300</v>
      </c>
      <c r="F405" s="38"/>
      <c r="G405" s="84"/>
    </row>
    <row r="406" spans="1:7" ht="12.75">
      <c r="A406" s="93"/>
      <c r="B406" s="52">
        <v>314</v>
      </c>
      <c r="C406" s="51" t="s">
        <v>1790</v>
      </c>
      <c r="D406" s="53"/>
      <c r="E406" s="54">
        <v>314</v>
      </c>
      <c r="F406" s="38"/>
      <c r="G406" s="84"/>
    </row>
    <row r="407" spans="1:7" ht="12.75">
      <c r="A407" s="51"/>
      <c r="B407" s="52">
        <v>382</v>
      </c>
      <c r="C407" s="51" t="s">
        <v>363</v>
      </c>
      <c r="D407" s="53"/>
      <c r="E407" s="54">
        <v>382</v>
      </c>
      <c r="F407" s="38"/>
      <c r="G407" s="51"/>
    </row>
    <row r="408" spans="1:7" ht="12.75">
      <c r="A408" s="51"/>
      <c r="B408" s="52">
        <v>400</v>
      </c>
      <c r="C408" s="51" t="s">
        <v>362</v>
      </c>
      <c r="D408" s="53"/>
      <c r="E408" s="54">
        <v>400</v>
      </c>
      <c r="F408" s="38"/>
      <c r="G408" s="84"/>
    </row>
    <row r="409" spans="1:7" ht="12.75">
      <c r="A409" s="51"/>
      <c r="B409" s="52">
        <v>500</v>
      </c>
      <c r="C409" s="51" t="s">
        <v>379</v>
      </c>
      <c r="D409" s="53"/>
      <c r="E409" s="86">
        <v>500</v>
      </c>
      <c r="F409" s="38"/>
      <c r="G409" s="51"/>
    </row>
    <row r="410" spans="1:7" ht="12.75">
      <c r="A410" s="66"/>
      <c r="B410" s="52">
        <v>600</v>
      </c>
      <c r="C410" s="51" t="s">
        <v>361</v>
      </c>
      <c r="D410" s="53"/>
      <c r="E410" s="54">
        <v>600</v>
      </c>
      <c r="F410" s="38"/>
      <c r="G410" s="84"/>
    </row>
    <row r="411" spans="1:7" s="228" customFormat="1" ht="12.75">
      <c r="A411" s="66"/>
      <c r="B411" s="80">
        <v>2510</v>
      </c>
      <c r="C411" s="81" t="s">
        <v>2337</v>
      </c>
      <c r="D411" s="82"/>
      <c r="E411" s="136">
        <v>2510</v>
      </c>
      <c r="F411" s="230">
        <f>SUM(F398:F410)</f>
        <v>0</v>
      </c>
      <c r="G411" s="66"/>
    </row>
    <row r="412" spans="1:7" s="228" customFormat="1" ht="12.75">
      <c r="A412" s="66"/>
      <c r="B412" s="80"/>
      <c r="C412" s="81" t="s">
        <v>1950</v>
      </c>
      <c r="D412" s="82"/>
      <c r="E412" s="136"/>
      <c r="F412" s="232"/>
      <c r="G412" s="66"/>
    </row>
    <row r="413" spans="1:7" s="228" customFormat="1" ht="12.75">
      <c r="A413" s="66"/>
      <c r="B413" s="80"/>
      <c r="C413" s="81"/>
      <c r="D413" s="82"/>
      <c r="E413" s="136"/>
      <c r="F413" s="232"/>
      <c r="G413" s="66"/>
    </row>
    <row r="414" spans="1:7" ht="12.75">
      <c r="A414" s="51"/>
      <c r="B414" s="67">
        <v>2520</v>
      </c>
      <c r="C414" s="66" t="s">
        <v>1952</v>
      </c>
      <c r="D414" s="68" t="s">
        <v>391</v>
      </c>
      <c r="E414" s="86"/>
      <c r="F414" s="192"/>
      <c r="G414" s="84"/>
    </row>
    <row r="415" spans="1:7" ht="12.75">
      <c r="A415" s="51"/>
      <c r="B415" s="52">
        <v>110</v>
      </c>
      <c r="C415" s="51" t="s">
        <v>368</v>
      </c>
      <c r="D415" s="53"/>
      <c r="E415" s="54">
        <v>110</v>
      </c>
      <c r="F415" s="38"/>
      <c r="G415" s="84"/>
    </row>
    <row r="416" spans="1:7" ht="12.75">
      <c r="A416" s="51"/>
      <c r="B416" s="52">
        <v>140</v>
      </c>
      <c r="C416" s="51" t="s">
        <v>367</v>
      </c>
      <c r="D416" s="53"/>
      <c r="E416" s="54">
        <v>140</v>
      </c>
      <c r="F416" s="38"/>
      <c r="G416" s="84"/>
    </row>
    <row r="417" spans="1:7" ht="12.75">
      <c r="A417" s="51"/>
      <c r="B417" s="52">
        <v>200</v>
      </c>
      <c r="C417" s="51" t="s">
        <v>366</v>
      </c>
      <c r="D417" s="53"/>
      <c r="E417" s="54">
        <v>200</v>
      </c>
      <c r="F417" s="38"/>
      <c r="G417" s="84"/>
    </row>
    <row r="418" spans="1:7" ht="12.75">
      <c r="A418" s="51"/>
      <c r="B418" s="52">
        <v>221</v>
      </c>
      <c r="C418" s="51" t="s">
        <v>365</v>
      </c>
      <c r="D418" s="53"/>
      <c r="E418" s="54">
        <v>221</v>
      </c>
      <c r="F418" s="38"/>
      <c r="G418" s="84"/>
    </row>
    <row r="419" spans="1:7" ht="12.75">
      <c r="A419" s="51"/>
      <c r="B419" s="52">
        <v>284</v>
      </c>
      <c r="C419" s="280" t="s">
        <v>2243</v>
      </c>
      <c r="D419" s="53"/>
      <c r="E419" s="54">
        <v>284</v>
      </c>
      <c r="F419" s="38"/>
      <c r="G419" s="51"/>
    </row>
    <row r="420" spans="1:7" ht="12.75">
      <c r="A420" s="51"/>
      <c r="B420" s="52">
        <v>285</v>
      </c>
      <c r="C420" s="280" t="s">
        <v>2244</v>
      </c>
      <c r="D420" s="53"/>
      <c r="E420" s="54">
        <v>285</v>
      </c>
      <c r="F420" s="38"/>
      <c r="G420" s="51"/>
    </row>
    <row r="421" spans="1:7" ht="12.75">
      <c r="A421" s="51"/>
      <c r="B421" s="52">
        <v>300</v>
      </c>
      <c r="C421" s="51" t="s">
        <v>364</v>
      </c>
      <c r="D421" s="53"/>
      <c r="E421" s="54">
        <v>300</v>
      </c>
      <c r="F421" s="38"/>
      <c r="G421" s="84"/>
    </row>
    <row r="422" spans="1:7" ht="12.75">
      <c r="A422" s="51"/>
      <c r="B422" s="52">
        <v>382</v>
      </c>
      <c r="C422" s="51" t="s">
        <v>363</v>
      </c>
      <c r="D422" s="53"/>
      <c r="E422" s="54">
        <v>382</v>
      </c>
      <c r="F422" s="38"/>
      <c r="G422" s="84"/>
    </row>
    <row r="423" spans="1:7" ht="12.75">
      <c r="A423" s="51"/>
      <c r="B423" s="52">
        <v>400</v>
      </c>
      <c r="C423" s="51" t="s">
        <v>362</v>
      </c>
      <c r="D423" s="53"/>
      <c r="E423" s="54">
        <v>400</v>
      </c>
      <c r="F423" s="38"/>
      <c r="G423" s="84"/>
    </row>
    <row r="424" spans="1:7" ht="12.75">
      <c r="A424" s="66"/>
      <c r="B424" s="52">
        <v>500</v>
      </c>
      <c r="C424" s="51" t="s">
        <v>379</v>
      </c>
      <c r="D424" s="53"/>
      <c r="E424" s="86">
        <v>500</v>
      </c>
      <c r="F424" s="38"/>
      <c r="G424" s="84"/>
    </row>
    <row r="425" spans="1:7" ht="12.75">
      <c r="A425" s="66"/>
      <c r="B425" s="52">
        <v>600</v>
      </c>
      <c r="C425" s="51" t="s">
        <v>361</v>
      </c>
      <c r="D425" s="53"/>
      <c r="E425" s="54">
        <v>600</v>
      </c>
      <c r="F425" s="38"/>
      <c r="G425" s="51"/>
    </row>
    <row r="426" spans="1:7" s="228" customFormat="1" ht="12.75">
      <c r="A426" s="66"/>
      <c r="B426" s="80">
        <v>2520</v>
      </c>
      <c r="C426" s="81" t="s">
        <v>2338</v>
      </c>
      <c r="D426" s="82"/>
      <c r="E426" s="136">
        <v>2520</v>
      </c>
      <c r="F426" s="230">
        <f>SUM(F415:F425)</f>
        <v>0</v>
      </c>
      <c r="G426" s="66"/>
    </row>
    <row r="427" spans="1:7" ht="12.75">
      <c r="A427" s="51"/>
      <c r="B427" s="52"/>
      <c r="C427" s="66" t="s">
        <v>1950</v>
      </c>
      <c r="D427" s="53"/>
      <c r="E427" s="54"/>
      <c r="F427" s="192"/>
      <c r="G427" s="66"/>
    </row>
    <row r="428" spans="1:7" ht="12.75">
      <c r="A428" s="51"/>
      <c r="B428" s="52"/>
      <c r="C428" s="51"/>
      <c r="D428" s="53"/>
      <c r="E428" s="54"/>
      <c r="F428" s="192"/>
      <c r="G428" s="66"/>
    </row>
    <row r="429" spans="1:7" ht="12.75">
      <c r="A429" s="88"/>
      <c r="B429" s="67">
        <v>2600</v>
      </c>
      <c r="C429" s="66" t="s">
        <v>2340</v>
      </c>
      <c r="D429" s="68" t="s">
        <v>390</v>
      </c>
      <c r="E429" s="86"/>
      <c r="F429" s="192"/>
      <c r="G429" s="84"/>
    </row>
    <row r="430" spans="1:7" ht="12.75">
      <c r="A430" s="51"/>
      <c r="B430" s="52">
        <v>110</v>
      </c>
      <c r="C430" s="51" t="s">
        <v>368</v>
      </c>
      <c r="D430" s="53"/>
      <c r="E430" s="54">
        <v>110</v>
      </c>
      <c r="F430" s="38"/>
      <c r="G430" s="84"/>
    </row>
    <row r="431" spans="1:7" ht="12.75">
      <c r="A431" s="51"/>
      <c r="B431" s="52">
        <v>140</v>
      </c>
      <c r="C431" s="51" t="s">
        <v>389</v>
      </c>
      <c r="D431" s="53"/>
      <c r="E431" s="54">
        <v>140</v>
      </c>
      <c r="F431" s="38"/>
      <c r="G431" s="84"/>
    </row>
    <row r="432" spans="1:7" ht="12.75">
      <c r="A432" s="51"/>
      <c r="B432" s="52">
        <v>200</v>
      </c>
      <c r="C432" s="51" t="s">
        <v>366</v>
      </c>
      <c r="D432" s="53"/>
      <c r="E432" s="54">
        <v>200</v>
      </c>
      <c r="F432" s="38"/>
      <c r="G432" s="84"/>
    </row>
    <row r="433" spans="1:7" ht="12.75">
      <c r="A433" s="51"/>
      <c r="B433" s="52">
        <v>221</v>
      </c>
      <c r="C433" s="51" t="s">
        <v>365</v>
      </c>
      <c r="D433" s="53"/>
      <c r="E433" s="54">
        <v>221</v>
      </c>
      <c r="F433" s="38"/>
      <c r="G433" s="84"/>
    </row>
    <row r="434" spans="1:7" ht="12.75">
      <c r="A434" s="51"/>
      <c r="B434" s="52">
        <v>284</v>
      </c>
      <c r="C434" s="280" t="s">
        <v>2243</v>
      </c>
      <c r="D434" s="53"/>
      <c r="E434" s="54">
        <v>284</v>
      </c>
      <c r="F434" s="38"/>
      <c r="G434" s="51"/>
    </row>
    <row r="435" spans="1:7" ht="12.75">
      <c r="A435" s="51"/>
      <c r="B435" s="52">
        <v>285</v>
      </c>
      <c r="C435" s="280" t="s">
        <v>2244</v>
      </c>
      <c r="D435" s="53"/>
      <c r="E435" s="54">
        <v>285</v>
      </c>
      <c r="F435" s="38"/>
      <c r="G435" s="51"/>
    </row>
    <row r="436" spans="1:7" ht="12.75">
      <c r="A436" s="51"/>
      <c r="B436" s="52">
        <v>300</v>
      </c>
      <c r="C436" s="51" t="s">
        <v>364</v>
      </c>
      <c r="D436" s="53"/>
      <c r="E436" s="54">
        <v>300</v>
      </c>
      <c r="F436" s="38"/>
      <c r="G436" s="84"/>
    </row>
    <row r="437" spans="1:7" ht="12.75">
      <c r="A437" s="51"/>
      <c r="B437" s="52">
        <v>382</v>
      </c>
      <c r="C437" s="51" t="s">
        <v>363</v>
      </c>
      <c r="D437" s="53"/>
      <c r="E437" s="54">
        <v>382</v>
      </c>
      <c r="F437" s="38"/>
      <c r="G437" s="84"/>
    </row>
    <row r="438" spans="1:7" ht="12.75">
      <c r="A438" s="51"/>
      <c r="B438" s="52">
        <v>400</v>
      </c>
      <c r="C438" s="51" t="s">
        <v>362</v>
      </c>
      <c r="D438" s="53"/>
      <c r="E438" s="54">
        <v>400</v>
      </c>
      <c r="F438" s="38"/>
      <c r="G438" s="84"/>
    </row>
    <row r="439" spans="1:7" ht="12.75">
      <c r="A439" s="51"/>
      <c r="B439" s="52">
        <v>500</v>
      </c>
      <c r="C439" s="51" t="s">
        <v>379</v>
      </c>
      <c r="D439" s="53"/>
      <c r="E439" s="86">
        <v>500</v>
      </c>
      <c r="F439" s="38"/>
      <c r="G439" s="84"/>
    </row>
    <row r="440" spans="1:7" ht="12.75">
      <c r="A440" s="66"/>
      <c r="B440" s="52">
        <v>600</v>
      </c>
      <c r="C440" s="51" t="s">
        <v>361</v>
      </c>
      <c r="D440" s="53"/>
      <c r="E440" s="54">
        <v>600</v>
      </c>
      <c r="F440" s="38"/>
      <c r="G440" s="51"/>
    </row>
    <row r="441" spans="1:7" s="228" customFormat="1" ht="12.75">
      <c r="A441" s="66"/>
      <c r="B441" s="80">
        <v>2600</v>
      </c>
      <c r="C441" s="81" t="s">
        <v>2339</v>
      </c>
      <c r="D441" s="82"/>
      <c r="E441" s="136">
        <v>2600</v>
      </c>
      <c r="F441" s="230">
        <f>SUM(F430:F440)</f>
        <v>0</v>
      </c>
      <c r="G441" s="66"/>
    </row>
    <row r="442" spans="1:7" ht="12.75">
      <c r="A442" s="51"/>
      <c r="B442" s="70"/>
      <c r="C442" s="81" t="s">
        <v>383</v>
      </c>
      <c r="D442" s="72"/>
      <c r="E442" s="87"/>
      <c r="F442" s="192"/>
      <c r="G442" s="84"/>
    </row>
    <row r="443" spans="1:7" ht="12.75">
      <c r="A443" s="51"/>
      <c r="B443" s="52"/>
      <c r="C443" s="51"/>
      <c r="D443" s="53"/>
      <c r="E443" s="54"/>
      <c r="F443" s="192"/>
      <c r="G443" s="84"/>
    </row>
    <row r="444" spans="1:7" ht="12.75">
      <c r="A444" s="51"/>
      <c r="B444" s="67">
        <v>2750</v>
      </c>
      <c r="C444" s="66" t="s">
        <v>2341</v>
      </c>
      <c r="D444" s="68" t="s">
        <v>388</v>
      </c>
      <c r="E444" s="86"/>
      <c r="F444" s="192"/>
      <c r="G444" s="84"/>
    </row>
    <row r="445" spans="1:7" ht="12.75">
      <c r="A445" s="51"/>
      <c r="B445" s="52">
        <v>110</v>
      </c>
      <c r="C445" s="51" t="s">
        <v>368</v>
      </c>
      <c r="D445" s="53"/>
      <c r="E445" s="54">
        <v>110</v>
      </c>
      <c r="F445" s="38"/>
      <c r="G445" s="84"/>
    </row>
    <row r="446" spans="1:7" ht="12.75">
      <c r="A446" s="51"/>
      <c r="B446" s="52">
        <v>140</v>
      </c>
      <c r="C446" s="51" t="s">
        <v>385</v>
      </c>
      <c r="D446" s="53"/>
      <c r="E446" s="54">
        <v>140</v>
      </c>
      <c r="F446" s="38"/>
      <c r="G446" s="84"/>
    </row>
    <row r="447" spans="1:7" ht="12.75">
      <c r="A447" s="51"/>
      <c r="B447" s="52">
        <v>200</v>
      </c>
      <c r="C447" s="51" t="s">
        <v>366</v>
      </c>
      <c r="D447" s="53"/>
      <c r="E447" s="54">
        <v>200</v>
      </c>
      <c r="F447" s="38"/>
      <c r="G447" s="84"/>
    </row>
    <row r="448" spans="1:7" ht="12.75">
      <c r="A448" s="51"/>
      <c r="B448" s="52">
        <v>221</v>
      </c>
      <c r="C448" s="51" t="s">
        <v>365</v>
      </c>
      <c r="D448" s="53"/>
      <c r="E448" s="54">
        <v>221</v>
      </c>
      <c r="F448" s="38"/>
      <c r="G448" s="84"/>
    </row>
    <row r="449" spans="1:7" ht="12.75">
      <c r="A449" s="51"/>
      <c r="B449" s="52">
        <v>284</v>
      </c>
      <c r="C449" s="280" t="s">
        <v>2243</v>
      </c>
      <c r="D449" s="53"/>
      <c r="E449" s="54">
        <v>284</v>
      </c>
      <c r="F449" s="38"/>
      <c r="G449" s="51"/>
    </row>
    <row r="450" spans="1:7" ht="12.75">
      <c r="A450" s="51"/>
      <c r="B450" s="52">
        <v>285</v>
      </c>
      <c r="C450" s="280" t="s">
        <v>2244</v>
      </c>
      <c r="D450" s="53"/>
      <c r="E450" s="54">
        <v>285</v>
      </c>
      <c r="F450" s="38"/>
      <c r="G450" s="51"/>
    </row>
    <row r="451" spans="1:7" ht="12.75">
      <c r="A451" s="51"/>
      <c r="B451" s="52">
        <v>300</v>
      </c>
      <c r="C451" s="51" t="s">
        <v>364</v>
      </c>
      <c r="D451" s="53"/>
      <c r="E451" s="54">
        <v>300</v>
      </c>
      <c r="F451" s="38"/>
      <c r="G451" s="84"/>
    </row>
    <row r="452" spans="1:7" ht="12.75">
      <c r="A452" s="51"/>
      <c r="B452" s="52">
        <v>332</v>
      </c>
      <c r="C452" s="51" t="s">
        <v>1999</v>
      </c>
      <c r="D452" s="53"/>
      <c r="E452" s="54">
        <v>332</v>
      </c>
      <c r="F452" s="38"/>
      <c r="G452" s="84"/>
    </row>
    <row r="453" spans="1:7" ht="12.75">
      <c r="A453" s="51"/>
      <c r="B453" s="52">
        <v>333</v>
      </c>
      <c r="C453" s="51" t="s">
        <v>384</v>
      </c>
      <c r="D453" s="53"/>
      <c r="E453" s="86">
        <v>333</v>
      </c>
      <c r="F453" s="38"/>
      <c r="G453" s="84"/>
    </row>
    <row r="454" spans="1:7" ht="12.75">
      <c r="A454" s="51"/>
      <c r="B454" s="52">
        <v>382</v>
      </c>
      <c r="C454" s="51" t="s">
        <v>363</v>
      </c>
      <c r="D454" s="53"/>
      <c r="E454" s="54">
        <v>382</v>
      </c>
      <c r="F454" s="38"/>
      <c r="G454" s="84"/>
    </row>
    <row r="455" spans="1:7" ht="12.75">
      <c r="A455" s="66"/>
      <c r="B455" s="52">
        <v>400</v>
      </c>
      <c r="C455" s="51" t="s">
        <v>362</v>
      </c>
      <c r="D455" s="53"/>
      <c r="E455" s="54">
        <v>400</v>
      </c>
      <c r="F455" s="38"/>
      <c r="G455" s="51"/>
    </row>
    <row r="456" spans="1:7" ht="12.75">
      <c r="A456" s="51"/>
      <c r="B456" s="52">
        <v>500</v>
      </c>
      <c r="C456" s="51" t="s">
        <v>379</v>
      </c>
      <c r="D456" s="53"/>
      <c r="E456" s="86">
        <v>500</v>
      </c>
      <c r="F456" s="38"/>
      <c r="G456" s="84"/>
    </row>
    <row r="457" spans="1:7" ht="12.75">
      <c r="A457" s="51"/>
      <c r="B457" s="52">
        <v>600</v>
      </c>
      <c r="C457" s="51" t="s">
        <v>361</v>
      </c>
      <c r="D457" s="53"/>
      <c r="E457" s="54">
        <v>600</v>
      </c>
      <c r="F457" s="38"/>
      <c r="G457" s="84"/>
    </row>
    <row r="458" spans="1:7" s="228" customFormat="1" ht="12.75">
      <c r="A458" s="66"/>
      <c r="B458" s="80">
        <v>2750</v>
      </c>
      <c r="C458" s="81" t="s">
        <v>2342</v>
      </c>
      <c r="D458" s="82"/>
      <c r="E458" s="136">
        <v>2750</v>
      </c>
      <c r="F458" s="230">
        <f>SUM(F445:F457)</f>
        <v>0</v>
      </c>
      <c r="G458" s="66"/>
    </row>
    <row r="459" spans="1:7" ht="12.75">
      <c r="A459" s="51"/>
      <c r="B459" s="52"/>
      <c r="C459" s="66" t="s">
        <v>383</v>
      </c>
      <c r="D459" s="53"/>
      <c r="E459" s="54"/>
      <c r="F459" s="192"/>
      <c r="G459" s="84"/>
    </row>
    <row r="460" spans="1:7" ht="12.75">
      <c r="A460" s="51"/>
      <c r="B460" s="52"/>
      <c r="C460" s="51"/>
      <c r="D460" s="53"/>
      <c r="E460" s="54"/>
      <c r="F460" s="192"/>
      <c r="G460" s="84"/>
    </row>
    <row r="461" spans="1:7" ht="12.75">
      <c r="A461" s="51"/>
      <c r="B461" s="67">
        <v>2755</v>
      </c>
      <c r="C461" s="66" t="s">
        <v>2343</v>
      </c>
      <c r="D461" s="68" t="s">
        <v>1321</v>
      </c>
      <c r="E461" s="86"/>
      <c r="F461" s="192"/>
      <c r="G461" s="84"/>
    </row>
    <row r="462" spans="1:7" ht="12.75">
      <c r="A462" s="51"/>
      <c r="B462" s="52">
        <v>110</v>
      </c>
      <c r="C462" s="51" t="s">
        <v>368</v>
      </c>
      <c r="D462" s="53"/>
      <c r="E462" s="54">
        <v>110</v>
      </c>
      <c r="F462" s="38"/>
      <c r="G462" s="84"/>
    </row>
    <row r="463" spans="1:7" ht="12.75">
      <c r="A463" s="51"/>
      <c r="B463" s="52">
        <v>140</v>
      </c>
      <c r="C463" s="51" t="s">
        <v>385</v>
      </c>
      <c r="D463" s="53"/>
      <c r="E463" s="54">
        <v>140</v>
      </c>
      <c r="F463" s="38"/>
      <c r="G463" s="84"/>
    </row>
    <row r="464" spans="1:7" ht="12.75">
      <c r="A464" s="51"/>
      <c r="B464" s="52">
        <v>200</v>
      </c>
      <c r="C464" s="51" t="s">
        <v>366</v>
      </c>
      <c r="D464" s="53"/>
      <c r="E464" s="54">
        <v>200</v>
      </c>
      <c r="F464" s="38"/>
      <c r="G464" s="84"/>
    </row>
    <row r="465" spans="1:7" ht="12.75">
      <c r="A465" s="51"/>
      <c r="B465" s="52">
        <v>221</v>
      </c>
      <c r="C465" s="51" t="s">
        <v>365</v>
      </c>
      <c r="D465" s="53"/>
      <c r="E465" s="54">
        <v>221</v>
      </c>
      <c r="F465" s="38"/>
      <c r="G465" s="84"/>
    </row>
    <row r="466" spans="1:7" ht="12.75">
      <c r="A466" s="51"/>
      <c r="B466" s="52">
        <v>284</v>
      </c>
      <c r="C466" s="280" t="s">
        <v>2243</v>
      </c>
      <c r="D466" s="53"/>
      <c r="E466" s="54">
        <v>284</v>
      </c>
      <c r="F466" s="38"/>
      <c r="G466" s="51"/>
    </row>
    <row r="467" spans="1:7" ht="12.75">
      <c r="A467" s="51"/>
      <c r="B467" s="52">
        <v>285</v>
      </c>
      <c r="C467" s="280" t="s">
        <v>2244</v>
      </c>
      <c r="D467" s="53"/>
      <c r="E467" s="54">
        <v>285</v>
      </c>
      <c r="F467" s="38"/>
      <c r="G467" s="51"/>
    </row>
    <row r="468" spans="1:7" ht="12.75">
      <c r="A468" s="51"/>
      <c r="B468" s="52">
        <v>300</v>
      </c>
      <c r="C468" s="51" t="s">
        <v>364</v>
      </c>
      <c r="D468" s="53"/>
      <c r="E468" s="54">
        <v>300</v>
      </c>
      <c r="F468" s="38"/>
      <c r="G468" s="84"/>
    </row>
    <row r="469" spans="1:7" ht="12.75">
      <c r="A469" s="51"/>
      <c r="B469" s="52">
        <v>333</v>
      </c>
      <c r="C469" s="51" t="s">
        <v>384</v>
      </c>
      <c r="D469" s="53"/>
      <c r="E469" s="86">
        <v>333</v>
      </c>
      <c r="F469" s="38"/>
      <c r="G469" s="84"/>
    </row>
    <row r="470" spans="1:7" ht="12.75">
      <c r="A470" s="51"/>
      <c r="B470" s="52">
        <v>382</v>
      </c>
      <c r="C470" s="51" t="s">
        <v>363</v>
      </c>
      <c r="D470" s="53"/>
      <c r="E470" s="54">
        <v>382</v>
      </c>
      <c r="F470" s="38"/>
      <c r="G470" s="66"/>
    </row>
    <row r="471" spans="1:7" ht="12.75">
      <c r="A471" s="51"/>
      <c r="B471" s="52">
        <v>400</v>
      </c>
      <c r="C471" s="51" t="s">
        <v>362</v>
      </c>
      <c r="D471" s="53"/>
      <c r="E471" s="54">
        <v>400</v>
      </c>
      <c r="F471" s="38"/>
      <c r="G471" s="84"/>
    </row>
    <row r="472" spans="1:7" ht="12.75">
      <c r="A472" s="66"/>
      <c r="B472" s="52">
        <v>500</v>
      </c>
      <c r="C472" s="51" t="s">
        <v>379</v>
      </c>
      <c r="D472" s="53"/>
      <c r="E472" s="86">
        <v>500</v>
      </c>
      <c r="F472" s="38"/>
      <c r="G472" s="51"/>
    </row>
    <row r="473" spans="1:7" ht="12.75">
      <c r="A473" s="51"/>
      <c r="B473" s="52">
        <v>600</v>
      </c>
      <c r="C473" s="51" t="s">
        <v>361</v>
      </c>
      <c r="D473" s="53"/>
      <c r="E473" s="54">
        <v>600</v>
      </c>
      <c r="F473" s="38"/>
      <c r="G473" s="51"/>
    </row>
    <row r="474" spans="1:7" s="228" customFormat="1" ht="12.75">
      <c r="A474" s="66"/>
      <c r="B474" s="80">
        <v>2755</v>
      </c>
      <c r="C474" s="81" t="s">
        <v>2344</v>
      </c>
      <c r="D474" s="82"/>
      <c r="E474" s="136">
        <v>2755</v>
      </c>
      <c r="F474" s="230">
        <f>SUM(F462:F473)</f>
        <v>0</v>
      </c>
      <c r="G474" s="66"/>
    </row>
    <row r="475" spans="1:7" ht="12.75">
      <c r="A475" s="51"/>
      <c r="B475" s="52"/>
      <c r="C475" s="66" t="s">
        <v>2312</v>
      </c>
      <c r="D475" s="53"/>
      <c r="E475" s="54"/>
      <c r="F475" s="192"/>
      <c r="G475" s="84"/>
    </row>
    <row r="476" spans="1:7" ht="12.75">
      <c r="A476" s="51"/>
      <c r="B476" s="52"/>
      <c r="C476" s="51"/>
      <c r="D476" s="53"/>
      <c r="E476" s="54"/>
      <c r="F476" s="192"/>
      <c r="G476" s="84"/>
    </row>
    <row r="477" spans="1:7" ht="12.75">
      <c r="A477" s="51"/>
      <c r="B477" s="67">
        <v>2760</v>
      </c>
      <c r="C477" s="66" t="s">
        <v>387</v>
      </c>
      <c r="D477" s="68" t="s">
        <v>386</v>
      </c>
      <c r="E477" s="86"/>
      <c r="F477" s="192"/>
      <c r="G477" s="84"/>
    </row>
    <row r="478" spans="1:7" ht="12.75">
      <c r="A478" s="51"/>
      <c r="B478" s="52">
        <v>110</v>
      </c>
      <c r="C478" s="51" t="s">
        <v>368</v>
      </c>
      <c r="D478" s="53"/>
      <c r="E478" s="54">
        <v>110</v>
      </c>
      <c r="F478" s="38"/>
      <c r="G478" s="84"/>
    </row>
    <row r="479" spans="1:7" ht="12.75">
      <c r="A479" s="51"/>
      <c r="B479" s="52">
        <v>140</v>
      </c>
      <c r="C479" s="51" t="s">
        <v>385</v>
      </c>
      <c r="D479" s="53"/>
      <c r="E479" s="54">
        <v>140</v>
      </c>
      <c r="F479" s="38"/>
      <c r="G479" s="84"/>
    </row>
    <row r="480" spans="1:7" ht="12.75">
      <c r="A480" s="51"/>
      <c r="B480" s="52">
        <v>200</v>
      </c>
      <c r="C480" s="51" t="s">
        <v>366</v>
      </c>
      <c r="D480" s="53"/>
      <c r="E480" s="54">
        <v>200</v>
      </c>
      <c r="F480" s="38"/>
      <c r="G480" s="84"/>
    </row>
    <row r="481" spans="1:7" ht="12.75">
      <c r="A481" s="51"/>
      <c r="B481" s="52">
        <v>221</v>
      </c>
      <c r="C481" s="51" t="s">
        <v>365</v>
      </c>
      <c r="D481" s="53"/>
      <c r="E481" s="54">
        <v>221</v>
      </c>
      <c r="F481" s="38"/>
      <c r="G481" s="84"/>
    </row>
    <row r="482" spans="1:7" ht="12.75">
      <c r="A482" s="51"/>
      <c r="B482" s="52">
        <v>284</v>
      </c>
      <c r="C482" s="280" t="s">
        <v>2243</v>
      </c>
      <c r="D482" s="53"/>
      <c r="E482" s="54">
        <v>284</v>
      </c>
      <c r="F482" s="38"/>
      <c r="G482" s="51"/>
    </row>
    <row r="483" spans="1:7" ht="12.75">
      <c r="A483" s="51"/>
      <c r="B483" s="52">
        <v>285</v>
      </c>
      <c r="C483" s="280" t="s">
        <v>2244</v>
      </c>
      <c r="D483" s="53"/>
      <c r="E483" s="54">
        <v>285</v>
      </c>
      <c r="F483" s="38"/>
      <c r="G483" s="51"/>
    </row>
    <row r="484" spans="1:7" ht="12.75">
      <c r="A484" s="51"/>
      <c r="B484" s="52">
        <v>300</v>
      </c>
      <c r="C484" s="51" t="s">
        <v>364</v>
      </c>
      <c r="D484" s="53"/>
      <c r="E484" s="54">
        <v>300</v>
      </c>
      <c r="F484" s="38"/>
      <c r="G484" s="84"/>
    </row>
    <row r="485" spans="1:7" ht="12.75">
      <c r="A485" s="51"/>
      <c r="B485" s="52">
        <v>333</v>
      </c>
      <c r="C485" s="51" t="s">
        <v>384</v>
      </c>
      <c r="D485" s="53"/>
      <c r="E485" s="86">
        <v>333</v>
      </c>
      <c r="F485" s="38"/>
      <c r="G485" s="84"/>
    </row>
    <row r="486" spans="1:7" ht="12.75">
      <c r="A486" s="51"/>
      <c r="B486" s="52">
        <v>382</v>
      </c>
      <c r="C486" s="51" t="s">
        <v>363</v>
      </c>
      <c r="D486" s="53"/>
      <c r="E486" s="54">
        <v>382</v>
      </c>
      <c r="F486" s="38"/>
      <c r="G486" s="84"/>
    </row>
    <row r="487" spans="1:7" ht="12.75">
      <c r="A487" s="51"/>
      <c r="B487" s="52">
        <v>400</v>
      </c>
      <c r="C487" s="51" t="s">
        <v>362</v>
      </c>
      <c r="D487" s="53"/>
      <c r="E487" s="54">
        <v>400</v>
      </c>
      <c r="F487" s="38"/>
      <c r="G487" s="84"/>
    </row>
    <row r="488" spans="1:7" ht="12.75">
      <c r="A488" s="66"/>
      <c r="B488" s="52">
        <v>500</v>
      </c>
      <c r="C488" s="51" t="s">
        <v>379</v>
      </c>
      <c r="D488" s="53"/>
      <c r="E488" s="86">
        <v>500</v>
      </c>
      <c r="F488" s="38"/>
      <c r="G488" s="51"/>
    </row>
    <row r="489" spans="1:7" ht="12.75">
      <c r="A489" s="66"/>
      <c r="B489" s="52">
        <v>600</v>
      </c>
      <c r="C489" s="51" t="s">
        <v>361</v>
      </c>
      <c r="D489" s="53"/>
      <c r="E489" s="54">
        <v>600</v>
      </c>
      <c r="F489" s="38"/>
      <c r="G489" s="51"/>
    </row>
    <row r="490" spans="1:7" s="228" customFormat="1" ht="12.75">
      <c r="A490" s="66"/>
      <c r="B490" s="80">
        <v>2760</v>
      </c>
      <c r="C490" s="81" t="s">
        <v>2345</v>
      </c>
      <c r="D490" s="82"/>
      <c r="E490" s="136">
        <v>2760</v>
      </c>
      <c r="F490" s="230">
        <f>SUM(F478:F489)</f>
        <v>0</v>
      </c>
      <c r="G490" s="66"/>
    </row>
    <row r="491" spans="1:7" s="228" customFormat="1" ht="12.75">
      <c r="A491" s="66"/>
      <c r="B491" s="80"/>
      <c r="C491" s="81" t="s">
        <v>2312</v>
      </c>
      <c r="D491" s="82"/>
      <c r="E491" s="136"/>
      <c r="F491" s="232"/>
      <c r="G491" s="66"/>
    </row>
    <row r="492" spans="1:7" s="228" customFormat="1" ht="12.75">
      <c r="A492" s="66"/>
      <c r="B492" s="80"/>
      <c r="C492" s="81"/>
      <c r="D492" s="82"/>
      <c r="E492" s="136"/>
      <c r="F492" s="232"/>
      <c r="G492" s="66"/>
    </row>
    <row r="493" spans="1:7" ht="12.75">
      <c r="A493" s="51"/>
      <c r="B493" s="67">
        <v>2765</v>
      </c>
      <c r="C493" s="66" t="s">
        <v>1940</v>
      </c>
      <c r="D493" s="68" t="s">
        <v>1322</v>
      </c>
      <c r="E493" s="86"/>
      <c r="F493" s="192"/>
      <c r="G493" s="84"/>
    </row>
    <row r="494" spans="1:7" ht="12.75">
      <c r="A494" s="51"/>
      <c r="B494" s="52">
        <v>110</v>
      </c>
      <c r="C494" s="51" t="s">
        <v>368</v>
      </c>
      <c r="D494" s="53"/>
      <c r="E494" s="54">
        <v>110</v>
      </c>
      <c r="F494" s="38"/>
      <c r="G494" s="84"/>
    </row>
    <row r="495" spans="1:7" ht="12.75">
      <c r="A495" s="51"/>
      <c r="B495" s="52">
        <v>140</v>
      </c>
      <c r="C495" s="51" t="s">
        <v>385</v>
      </c>
      <c r="D495" s="53"/>
      <c r="E495" s="54">
        <v>140</v>
      </c>
      <c r="F495" s="38"/>
      <c r="G495" s="84"/>
    </row>
    <row r="496" spans="1:7" ht="12.75">
      <c r="A496" s="51"/>
      <c r="B496" s="52">
        <v>200</v>
      </c>
      <c r="C496" s="51" t="s">
        <v>366</v>
      </c>
      <c r="D496" s="53"/>
      <c r="E496" s="54">
        <v>200</v>
      </c>
      <c r="F496" s="38"/>
      <c r="G496" s="84"/>
    </row>
    <row r="497" spans="1:7" ht="12.75">
      <c r="A497" s="51"/>
      <c r="B497" s="52">
        <v>221</v>
      </c>
      <c r="C497" s="51" t="s">
        <v>365</v>
      </c>
      <c r="D497" s="53"/>
      <c r="E497" s="54">
        <v>221</v>
      </c>
      <c r="F497" s="38"/>
      <c r="G497" s="84"/>
    </row>
    <row r="498" spans="1:7" ht="12.75">
      <c r="A498" s="51"/>
      <c r="B498" s="52">
        <v>284</v>
      </c>
      <c r="C498" s="280" t="s">
        <v>2243</v>
      </c>
      <c r="D498" s="53"/>
      <c r="E498" s="54">
        <v>284</v>
      </c>
      <c r="F498" s="39"/>
      <c r="G498" s="51"/>
    </row>
    <row r="499" spans="1:7" ht="12.75">
      <c r="A499" s="51"/>
      <c r="B499" s="52">
        <v>285</v>
      </c>
      <c r="C499" s="280" t="s">
        <v>2244</v>
      </c>
      <c r="D499" s="53"/>
      <c r="E499" s="54">
        <v>285</v>
      </c>
      <c r="F499" s="39"/>
      <c r="G499" s="51"/>
    </row>
    <row r="500" spans="1:7" ht="12.75">
      <c r="A500" s="51"/>
      <c r="B500" s="52">
        <v>300</v>
      </c>
      <c r="C500" s="51" t="s">
        <v>364</v>
      </c>
      <c r="D500" s="53"/>
      <c r="E500" s="54">
        <v>300</v>
      </c>
      <c r="F500" s="38"/>
      <c r="G500" s="84"/>
    </row>
    <row r="501" spans="1:7" ht="12.75">
      <c r="A501" s="51"/>
      <c r="B501" s="52">
        <v>333</v>
      </c>
      <c r="C501" s="51" t="s">
        <v>384</v>
      </c>
      <c r="D501" s="53"/>
      <c r="E501" s="54">
        <v>333</v>
      </c>
      <c r="F501" s="38"/>
      <c r="G501" s="84"/>
    </row>
    <row r="502" spans="1:7" ht="12.75">
      <c r="A502" s="51"/>
      <c r="B502" s="52">
        <v>382</v>
      </c>
      <c r="C502" s="51" t="s">
        <v>363</v>
      </c>
      <c r="D502" s="53"/>
      <c r="E502" s="54">
        <v>382</v>
      </c>
      <c r="F502" s="38"/>
      <c r="G502" s="84"/>
    </row>
    <row r="503" spans="1:7" ht="12.75">
      <c r="A503" s="51"/>
      <c r="B503" s="52">
        <v>400</v>
      </c>
      <c r="C503" s="51" t="s">
        <v>362</v>
      </c>
      <c r="D503" s="53"/>
      <c r="E503" s="54">
        <v>400</v>
      </c>
      <c r="F503" s="38"/>
      <c r="G503" s="84"/>
    </row>
    <row r="504" spans="1:7" ht="12.75">
      <c r="A504" s="51"/>
      <c r="B504" s="52">
        <v>500</v>
      </c>
      <c r="C504" s="51" t="s">
        <v>379</v>
      </c>
      <c r="D504" s="53"/>
      <c r="E504" s="54">
        <v>500</v>
      </c>
      <c r="F504" s="38"/>
      <c r="G504" s="51"/>
    </row>
    <row r="505" spans="1:7" ht="12.75">
      <c r="A505" s="51"/>
      <c r="B505" s="52">
        <v>600</v>
      </c>
      <c r="C505" s="51" t="s">
        <v>361</v>
      </c>
      <c r="D505" s="53"/>
      <c r="E505" s="54">
        <v>600</v>
      </c>
      <c r="F505" s="39"/>
      <c r="G505" s="51"/>
    </row>
    <row r="506" spans="1:7" s="228" customFormat="1" ht="12.75">
      <c r="A506" s="66"/>
      <c r="B506" s="80">
        <v>2765</v>
      </c>
      <c r="C506" s="81" t="s">
        <v>2346</v>
      </c>
      <c r="D506" s="82"/>
      <c r="E506" s="136">
        <v>2765</v>
      </c>
      <c r="F506" s="230">
        <f>SUM(F494:F505)</f>
        <v>0</v>
      </c>
      <c r="G506" s="66"/>
    </row>
    <row r="507" spans="1:7" ht="12.75">
      <c r="A507" s="51"/>
      <c r="B507" s="70"/>
      <c r="C507" s="81" t="s">
        <v>383</v>
      </c>
      <c r="D507" s="72"/>
      <c r="E507" s="87"/>
      <c r="F507" s="192"/>
      <c r="G507" s="84"/>
    </row>
    <row r="508" spans="1:7" ht="12.75">
      <c r="A508" s="51"/>
      <c r="B508" s="70"/>
      <c r="C508" s="71"/>
      <c r="D508" s="72"/>
      <c r="E508" s="87"/>
      <c r="F508" s="192"/>
      <c r="G508" s="84"/>
    </row>
    <row r="509" spans="1:7" ht="12.75">
      <c r="A509" s="88"/>
      <c r="B509" s="67">
        <v>3000</v>
      </c>
      <c r="C509" s="66" t="s">
        <v>2347</v>
      </c>
      <c r="D509" s="68" t="s">
        <v>382</v>
      </c>
      <c r="E509" s="86"/>
      <c r="F509" s="192"/>
      <c r="G509" s="84"/>
    </row>
    <row r="510" spans="1:7" ht="12.75">
      <c r="A510" s="51"/>
      <c r="B510" s="52">
        <v>110</v>
      </c>
      <c r="C510" s="51" t="s">
        <v>368</v>
      </c>
      <c r="D510" s="53"/>
      <c r="E510" s="54">
        <v>110</v>
      </c>
      <c r="F510" s="38"/>
      <c r="G510" s="84"/>
    </row>
    <row r="511" spans="1:7" ht="12.75">
      <c r="A511" s="51"/>
      <c r="B511" s="52">
        <v>130</v>
      </c>
      <c r="C511" s="51" t="s">
        <v>1363</v>
      </c>
      <c r="D511" s="53"/>
      <c r="E511" s="54">
        <v>130</v>
      </c>
      <c r="F511" s="38"/>
      <c r="G511" s="84"/>
    </row>
    <row r="512" spans="1:7" ht="12.75">
      <c r="A512" s="51"/>
      <c r="B512" s="52">
        <v>140</v>
      </c>
      <c r="C512" s="51" t="s">
        <v>380</v>
      </c>
      <c r="D512" s="53"/>
      <c r="E512" s="54">
        <v>140</v>
      </c>
      <c r="F512" s="38"/>
      <c r="G512" s="84"/>
    </row>
    <row r="513" spans="1:7" ht="12.75">
      <c r="A513" s="51"/>
      <c r="B513" s="52">
        <v>200</v>
      </c>
      <c r="C513" s="51" t="s">
        <v>366</v>
      </c>
      <c r="D513" s="53"/>
      <c r="E513" s="54">
        <v>200</v>
      </c>
      <c r="F513" s="38"/>
      <c r="G513" s="84"/>
    </row>
    <row r="514" spans="1:7" ht="12.75">
      <c r="A514" s="51"/>
      <c r="B514" s="52">
        <v>221</v>
      </c>
      <c r="C514" s="51" t="s">
        <v>365</v>
      </c>
      <c r="D514" s="53"/>
      <c r="E514" s="54">
        <v>221</v>
      </c>
      <c r="F514" s="38"/>
      <c r="G514" s="84"/>
    </row>
    <row r="515" spans="1:7" ht="12.75">
      <c r="A515" s="51"/>
      <c r="B515" s="52">
        <v>284</v>
      </c>
      <c r="C515" s="280" t="s">
        <v>2243</v>
      </c>
      <c r="D515" s="53"/>
      <c r="E515" s="54">
        <v>284</v>
      </c>
      <c r="F515" s="39"/>
      <c r="G515" s="51"/>
    </row>
    <row r="516" spans="1:7" ht="12.75">
      <c r="A516" s="51"/>
      <c r="B516" s="52">
        <v>285</v>
      </c>
      <c r="C516" s="280" t="s">
        <v>2244</v>
      </c>
      <c r="D516" s="53"/>
      <c r="E516" s="54">
        <v>285</v>
      </c>
      <c r="F516" s="39"/>
      <c r="G516" s="51"/>
    </row>
    <row r="517" spans="1:7" ht="12.75">
      <c r="A517" s="51"/>
      <c r="B517" s="52">
        <v>382</v>
      </c>
      <c r="C517" s="51" t="s">
        <v>363</v>
      </c>
      <c r="D517" s="53"/>
      <c r="E517" s="54">
        <v>382</v>
      </c>
      <c r="F517" s="38"/>
      <c r="G517" s="84"/>
    </row>
    <row r="518" spans="1:7" ht="12.75">
      <c r="A518" s="51"/>
      <c r="B518" s="52">
        <v>500</v>
      </c>
      <c r="C518" s="51" t="s">
        <v>379</v>
      </c>
      <c r="D518" s="53"/>
      <c r="E518" s="54">
        <v>500</v>
      </c>
      <c r="F518" s="38"/>
      <c r="G518" s="84"/>
    </row>
    <row r="519" spans="1:7" ht="12.75">
      <c r="A519" s="51"/>
      <c r="B519" s="52">
        <v>600</v>
      </c>
      <c r="C519" s="51" t="s">
        <v>361</v>
      </c>
      <c r="D519" s="53"/>
      <c r="E519" s="54">
        <v>600</v>
      </c>
      <c r="F519" s="38"/>
      <c r="G519" s="84"/>
    </row>
    <row r="520" spans="1:7" s="228" customFormat="1" ht="12.75">
      <c r="A520" s="66"/>
      <c r="B520" s="80">
        <v>3000</v>
      </c>
      <c r="C520" s="81" t="s">
        <v>2348</v>
      </c>
      <c r="D520" s="82"/>
      <c r="E520" s="136">
        <v>3000</v>
      </c>
      <c r="F520" s="230">
        <f>SUM(F510:F519)</f>
        <v>0</v>
      </c>
      <c r="G520" s="66"/>
    </row>
    <row r="521" spans="1:7" ht="12.75">
      <c r="A521" s="51"/>
      <c r="B521" s="60"/>
      <c r="C521" s="56" t="s">
        <v>383</v>
      </c>
      <c r="D521" s="60"/>
      <c r="F521" s="191"/>
      <c r="G521" s="88"/>
    </row>
    <row r="522" spans="1:7" ht="12.75">
      <c r="A522" s="51"/>
      <c r="B522" s="60"/>
      <c r="C522" s="56"/>
      <c r="D522" s="60"/>
      <c r="F522" s="191"/>
      <c r="G522" s="88"/>
    </row>
    <row r="523" spans="1:7" ht="12.75">
      <c r="A523" s="51"/>
      <c r="B523" s="67">
        <v>3400</v>
      </c>
      <c r="C523" s="66" t="s">
        <v>1941</v>
      </c>
      <c r="D523" s="68" t="s">
        <v>2242</v>
      </c>
      <c r="E523" s="54"/>
      <c r="F523" s="191"/>
      <c r="G523" s="88"/>
    </row>
    <row r="524" spans="1:7" ht="12.75">
      <c r="A524" s="51"/>
      <c r="B524" s="52">
        <v>110</v>
      </c>
      <c r="C524" s="51" t="s">
        <v>368</v>
      </c>
      <c r="D524" s="53"/>
      <c r="E524" s="54">
        <v>110</v>
      </c>
      <c r="F524" s="38"/>
      <c r="G524" s="88"/>
    </row>
    <row r="525" spans="1:7" ht="12.75">
      <c r="A525" s="51"/>
      <c r="B525" s="52">
        <v>130</v>
      </c>
      <c r="C525" s="51" t="s">
        <v>1363</v>
      </c>
      <c r="D525" s="53"/>
      <c r="E525" s="54">
        <v>130</v>
      </c>
      <c r="F525" s="38"/>
      <c r="G525" s="88"/>
    </row>
    <row r="526" spans="1:7" ht="12.75">
      <c r="A526" s="99"/>
      <c r="B526" s="52">
        <v>140</v>
      </c>
      <c r="C526" s="51" t="s">
        <v>1374</v>
      </c>
      <c r="D526" s="53"/>
      <c r="E526" s="54">
        <v>140</v>
      </c>
      <c r="F526" s="38"/>
      <c r="G526" s="88"/>
    </row>
    <row r="527" spans="1:7" ht="12.75">
      <c r="A527" s="51"/>
      <c r="B527" s="52">
        <v>200</v>
      </c>
      <c r="C527" s="51" t="s">
        <v>366</v>
      </c>
      <c r="D527" s="53"/>
      <c r="E527" s="54">
        <v>200</v>
      </c>
      <c r="F527" s="38"/>
      <c r="G527" s="88"/>
    </row>
    <row r="528" spans="1:7" ht="12.75">
      <c r="A528" s="51"/>
      <c r="B528" s="52">
        <v>221</v>
      </c>
      <c r="C528" s="51" t="s">
        <v>365</v>
      </c>
      <c r="D528" s="53"/>
      <c r="E528" s="54">
        <v>221</v>
      </c>
      <c r="F528" s="38"/>
      <c r="G528" s="88"/>
    </row>
    <row r="529" spans="1:7" ht="12.75">
      <c r="A529" s="51"/>
      <c r="B529" s="52">
        <v>284</v>
      </c>
      <c r="C529" s="280" t="s">
        <v>2243</v>
      </c>
      <c r="D529" s="53"/>
      <c r="E529" s="54">
        <v>284</v>
      </c>
      <c r="F529" s="39"/>
      <c r="G529" s="51"/>
    </row>
    <row r="530" spans="1:7" ht="12.75">
      <c r="A530" s="51"/>
      <c r="B530" s="52">
        <v>285</v>
      </c>
      <c r="C530" s="280" t="s">
        <v>2244</v>
      </c>
      <c r="D530" s="53"/>
      <c r="E530" s="54">
        <v>285</v>
      </c>
      <c r="F530" s="39"/>
      <c r="G530" s="51"/>
    </row>
    <row r="531" spans="1:7" ht="12.75">
      <c r="A531" s="51"/>
      <c r="B531" s="52">
        <v>300</v>
      </c>
      <c r="C531" s="51" t="s">
        <v>364</v>
      </c>
      <c r="D531" s="53"/>
      <c r="E531" s="54">
        <v>300</v>
      </c>
      <c r="F531" s="38"/>
      <c r="G531" s="88"/>
    </row>
    <row r="532" spans="1:7" ht="12.75">
      <c r="A532" s="51"/>
      <c r="B532" s="52">
        <v>382</v>
      </c>
      <c r="C532" s="51" t="s">
        <v>363</v>
      </c>
      <c r="D532" s="53"/>
      <c r="E532" s="54">
        <v>382</v>
      </c>
      <c r="F532" s="38"/>
      <c r="G532" s="88"/>
    </row>
    <row r="533" spans="1:7" ht="12.75">
      <c r="A533" s="51"/>
      <c r="B533" s="52">
        <v>400</v>
      </c>
      <c r="C533" s="51" t="s">
        <v>362</v>
      </c>
      <c r="D533" s="53"/>
      <c r="E533" s="54">
        <v>400</v>
      </c>
      <c r="F533" s="38"/>
      <c r="G533" s="88"/>
    </row>
    <row r="534" spans="1:7" ht="12.75">
      <c r="A534" s="51"/>
      <c r="B534" s="52">
        <v>420</v>
      </c>
      <c r="C534" s="51" t="s">
        <v>370</v>
      </c>
      <c r="D534" s="53"/>
      <c r="E534" s="54">
        <v>420</v>
      </c>
      <c r="F534" s="38"/>
      <c r="G534" s="88"/>
    </row>
    <row r="535" spans="1:7" ht="12.75">
      <c r="A535" s="51"/>
      <c r="B535" s="52">
        <v>425</v>
      </c>
      <c r="C535" s="51" t="s">
        <v>1828</v>
      </c>
      <c r="D535" s="53"/>
      <c r="E535" s="54">
        <v>425</v>
      </c>
      <c r="F535" s="38"/>
      <c r="G535" s="88"/>
    </row>
    <row r="536" spans="1:7" ht="12.75">
      <c r="A536" s="51"/>
      <c r="B536" s="52">
        <v>500</v>
      </c>
      <c r="C536" s="51" t="s">
        <v>379</v>
      </c>
      <c r="D536" s="53"/>
      <c r="E536" s="54">
        <v>500</v>
      </c>
      <c r="F536" s="38"/>
      <c r="G536" s="88"/>
    </row>
    <row r="537" spans="1:7" ht="12.75">
      <c r="A537" s="51"/>
      <c r="B537" s="52">
        <v>600</v>
      </c>
      <c r="C537" s="51" t="s">
        <v>361</v>
      </c>
      <c r="D537" s="53"/>
      <c r="E537" s="54">
        <v>600</v>
      </c>
      <c r="F537" s="39"/>
      <c r="G537" s="88"/>
    </row>
    <row r="538" spans="1:7" ht="12.75">
      <c r="A538" s="51"/>
      <c r="B538" s="80">
        <v>3400</v>
      </c>
      <c r="C538" s="96" t="s">
        <v>2349</v>
      </c>
      <c r="D538" s="72"/>
      <c r="E538" s="136">
        <v>3400</v>
      </c>
      <c r="F538" s="231">
        <f>SUM(F524:F537)</f>
        <v>0</v>
      </c>
      <c r="G538" s="88"/>
    </row>
    <row r="539" spans="1:7" ht="12.75">
      <c r="A539" s="60"/>
      <c r="B539" s="52"/>
      <c r="C539" s="66" t="s">
        <v>2350</v>
      </c>
      <c r="D539" s="53"/>
      <c r="E539" s="54"/>
      <c r="F539" s="191"/>
      <c r="G539" s="88"/>
    </row>
    <row r="540" spans="1:7" ht="12.75">
      <c r="A540" s="60"/>
      <c r="B540" s="52"/>
      <c r="C540" s="51"/>
      <c r="D540" s="53"/>
      <c r="E540" s="54"/>
      <c r="F540" s="191"/>
      <c r="G540" s="88"/>
    </row>
    <row r="541" spans="1:7" ht="12.75">
      <c r="A541" s="66"/>
      <c r="B541" s="67">
        <v>3500</v>
      </c>
      <c r="C541" s="66" t="s">
        <v>2351</v>
      </c>
      <c r="D541" s="68" t="s">
        <v>381</v>
      </c>
      <c r="E541" s="86"/>
      <c r="F541" s="192"/>
      <c r="G541" s="84"/>
    </row>
    <row r="542" spans="1:7" ht="12.75">
      <c r="A542" s="51"/>
      <c r="B542" s="52">
        <v>110</v>
      </c>
      <c r="C542" s="51" t="s">
        <v>368</v>
      </c>
      <c r="D542" s="53"/>
      <c r="E542" s="54">
        <v>110</v>
      </c>
      <c r="F542" s="38"/>
      <c r="G542" s="84"/>
    </row>
    <row r="543" spans="1:7" ht="12.75">
      <c r="A543" s="51"/>
      <c r="B543" s="52">
        <v>130</v>
      </c>
      <c r="C543" s="51" t="s">
        <v>1363</v>
      </c>
      <c r="D543" s="53"/>
      <c r="E543" s="54">
        <v>130</v>
      </c>
      <c r="F543" s="38"/>
      <c r="G543" s="84"/>
    </row>
    <row r="544" spans="1:7" ht="12.75">
      <c r="A544" s="51"/>
      <c r="B544" s="52">
        <v>140</v>
      </c>
      <c r="C544" s="51" t="s">
        <v>380</v>
      </c>
      <c r="D544" s="53"/>
      <c r="E544" s="54">
        <v>140</v>
      </c>
      <c r="F544" s="38"/>
      <c r="G544" s="84"/>
    </row>
    <row r="545" spans="1:7" ht="12.75">
      <c r="A545" s="51"/>
      <c r="B545" s="52">
        <v>200</v>
      </c>
      <c r="C545" s="51" t="s">
        <v>366</v>
      </c>
      <c r="D545" s="53"/>
      <c r="E545" s="54">
        <v>200</v>
      </c>
      <c r="F545" s="38"/>
      <c r="G545" s="84"/>
    </row>
    <row r="546" spans="1:7" ht="12.75">
      <c r="A546" s="51"/>
      <c r="B546" s="52">
        <v>221</v>
      </c>
      <c r="C546" s="51" t="s">
        <v>365</v>
      </c>
      <c r="D546" s="53"/>
      <c r="E546" s="54">
        <v>221</v>
      </c>
      <c r="F546" s="38"/>
      <c r="G546" s="84"/>
    </row>
    <row r="547" spans="1:7" ht="12.75">
      <c r="A547" s="51"/>
      <c r="B547" s="52">
        <v>284</v>
      </c>
      <c r="C547" s="280" t="s">
        <v>2243</v>
      </c>
      <c r="D547" s="53"/>
      <c r="E547" s="54">
        <v>284</v>
      </c>
      <c r="F547" s="39"/>
      <c r="G547" s="51"/>
    </row>
    <row r="548" spans="1:7" ht="12.75">
      <c r="A548" s="51"/>
      <c r="B548" s="52">
        <v>285</v>
      </c>
      <c r="C548" s="280" t="s">
        <v>2244</v>
      </c>
      <c r="D548" s="53"/>
      <c r="E548" s="54">
        <v>285</v>
      </c>
      <c r="F548" s="39"/>
      <c r="G548" s="51"/>
    </row>
    <row r="549" spans="1:7" ht="12.75">
      <c r="A549" s="51"/>
      <c r="B549" s="52">
        <v>300</v>
      </c>
      <c r="C549" s="51" t="s">
        <v>364</v>
      </c>
      <c r="D549" s="53"/>
      <c r="E549" s="54">
        <v>300</v>
      </c>
      <c r="F549" s="38"/>
      <c r="G549" s="84"/>
    </row>
    <row r="550" spans="1:7" ht="12.75">
      <c r="A550" s="51"/>
      <c r="B550" s="52">
        <v>382</v>
      </c>
      <c r="C550" s="51" t="s">
        <v>363</v>
      </c>
      <c r="D550" s="53"/>
      <c r="E550" s="54">
        <v>382</v>
      </c>
      <c r="F550" s="38"/>
      <c r="G550" s="84"/>
    </row>
    <row r="551" spans="1:7" ht="12.75">
      <c r="A551" s="60"/>
      <c r="B551" s="52">
        <v>400</v>
      </c>
      <c r="C551" s="51" t="s">
        <v>362</v>
      </c>
      <c r="D551" s="53"/>
      <c r="E551" s="54">
        <v>400</v>
      </c>
      <c r="F551" s="38"/>
      <c r="G551" s="84"/>
    </row>
    <row r="552" spans="1:7" ht="12.75">
      <c r="A552" s="51"/>
      <c r="B552" s="52">
        <v>420</v>
      </c>
      <c r="C552" s="51" t="s">
        <v>370</v>
      </c>
      <c r="D552" s="53"/>
      <c r="E552" s="54">
        <v>420</v>
      </c>
      <c r="F552" s="38"/>
      <c r="G552" s="84"/>
    </row>
    <row r="553" spans="1:7" ht="12.75">
      <c r="A553" s="51"/>
      <c r="B553" s="52">
        <v>425</v>
      </c>
      <c r="C553" s="51" t="s">
        <v>1828</v>
      </c>
      <c r="D553" s="53"/>
      <c r="E553" s="54">
        <v>425</v>
      </c>
      <c r="F553" s="38"/>
      <c r="G553" s="84"/>
    </row>
    <row r="554" spans="1:7" ht="12.75">
      <c r="A554" s="51"/>
      <c r="B554" s="52">
        <v>500</v>
      </c>
      <c r="C554" s="51" t="s">
        <v>379</v>
      </c>
      <c r="D554" s="53"/>
      <c r="E554" s="54">
        <v>500</v>
      </c>
      <c r="F554" s="38"/>
      <c r="G554" s="84"/>
    </row>
    <row r="555" spans="1:7" ht="12.75">
      <c r="A555" s="51"/>
      <c r="B555" s="52">
        <v>600</v>
      </c>
      <c r="C555" s="51" t="s">
        <v>361</v>
      </c>
      <c r="D555" s="53"/>
      <c r="E555" s="54">
        <v>600</v>
      </c>
      <c r="F555" s="38"/>
      <c r="G555" s="84"/>
    </row>
    <row r="556" spans="1:7" s="228" customFormat="1" ht="12.75">
      <c r="A556" s="66"/>
      <c r="B556" s="80">
        <v>3500</v>
      </c>
      <c r="C556" s="81" t="s">
        <v>2352</v>
      </c>
      <c r="D556" s="82"/>
      <c r="E556" s="136">
        <v>3500</v>
      </c>
      <c r="F556" s="230">
        <f>SUM(F542:F555)</f>
        <v>0</v>
      </c>
      <c r="G556" s="66"/>
    </row>
    <row r="557" spans="1:7" ht="12.75">
      <c r="A557" s="51"/>
      <c r="B557" s="52"/>
      <c r="C557" s="66" t="s">
        <v>383</v>
      </c>
      <c r="D557" s="53"/>
      <c r="E557" s="54"/>
      <c r="F557" s="192"/>
      <c r="G557" s="84"/>
    </row>
    <row r="558" spans="1:7" ht="12.75">
      <c r="A558" s="51"/>
      <c r="B558" s="70"/>
      <c r="C558" s="71"/>
      <c r="D558" s="72"/>
      <c r="E558" s="87"/>
      <c r="F558" s="192"/>
      <c r="G558" s="84"/>
    </row>
    <row r="559" spans="1:7" ht="12.75" customHeight="1">
      <c r="A559" s="51"/>
      <c r="B559" s="67">
        <v>4200</v>
      </c>
      <c r="C559" s="292" t="s">
        <v>2700</v>
      </c>
      <c r="D559" s="68" t="s">
        <v>1324</v>
      </c>
      <c r="E559" s="54"/>
      <c r="F559" s="192"/>
      <c r="G559" s="84"/>
    </row>
    <row r="560" spans="1:7" ht="12.75">
      <c r="A560" s="51"/>
      <c r="B560" s="52">
        <v>110</v>
      </c>
      <c r="C560" s="51" t="s">
        <v>368</v>
      </c>
      <c r="D560" s="53"/>
      <c r="E560" s="54">
        <v>110</v>
      </c>
      <c r="F560" s="38"/>
      <c r="G560" s="84"/>
    </row>
    <row r="561" spans="1:7" ht="12.75">
      <c r="A561" s="51"/>
      <c r="B561" s="52">
        <v>130</v>
      </c>
      <c r="C561" s="51" t="s">
        <v>1363</v>
      </c>
      <c r="D561" s="53"/>
      <c r="E561" s="54">
        <v>130</v>
      </c>
      <c r="F561" s="38"/>
      <c r="G561" s="84"/>
    </row>
    <row r="562" spans="1:7" ht="12.75">
      <c r="A562" s="51"/>
      <c r="B562" s="52">
        <v>140</v>
      </c>
      <c r="C562" s="51" t="s">
        <v>1374</v>
      </c>
      <c r="D562" s="53"/>
      <c r="E562" s="54">
        <v>140</v>
      </c>
      <c r="F562" s="38"/>
      <c r="G562" s="84"/>
    </row>
    <row r="563" spans="1:7" ht="12.75">
      <c r="A563" s="51"/>
      <c r="B563" s="52">
        <v>200</v>
      </c>
      <c r="C563" s="51" t="s">
        <v>366</v>
      </c>
      <c r="D563" s="53"/>
      <c r="E563" s="54">
        <v>200</v>
      </c>
      <c r="F563" s="38"/>
      <c r="G563" s="84"/>
    </row>
    <row r="564" spans="1:7" ht="12.75">
      <c r="A564" s="51"/>
      <c r="B564" s="52">
        <v>221</v>
      </c>
      <c r="C564" s="51" t="s">
        <v>365</v>
      </c>
      <c r="D564" s="53"/>
      <c r="E564" s="54">
        <v>221</v>
      </c>
      <c r="F564" s="38"/>
      <c r="G564" s="84"/>
    </row>
    <row r="565" spans="1:7" ht="12.75">
      <c r="A565" s="51"/>
      <c r="B565" s="52">
        <v>300</v>
      </c>
      <c r="C565" s="51" t="s">
        <v>364</v>
      </c>
      <c r="D565" s="53"/>
      <c r="E565" s="54">
        <v>300</v>
      </c>
      <c r="F565" s="38"/>
      <c r="G565" s="84"/>
    </row>
    <row r="566" spans="1:7" ht="12.75">
      <c r="A566" s="51"/>
      <c r="B566" s="52">
        <v>382</v>
      </c>
      <c r="C566" s="51" t="s">
        <v>363</v>
      </c>
      <c r="D566" s="53"/>
      <c r="E566" s="54">
        <v>382</v>
      </c>
      <c r="F566" s="38"/>
      <c r="G566" s="84"/>
    </row>
    <row r="567" spans="1:7" ht="12.75">
      <c r="A567" s="51"/>
      <c r="B567" s="52">
        <v>400</v>
      </c>
      <c r="C567" s="51" t="s">
        <v>362</v>
      </c>
      <c r="D567" s="53"/>
      <c r="E567" s="54">
        <v>400</v>
      </c>
      <c r="F567" s="38"/>
      <c r="G567" s="84"/>
    </row>
    <row r="568" spans="1:7" ht="12.75">
      <c r="A568" s="51"/>
      <c r="B568" s="52">
        <v>420</v>
      </c>
      <c r="C568" s="51" t="s">
        <v>370</v>
      </c>
      <c r="D568" s="53"/>
      <c r="E568" s="54">
        <v>420</v>
      </c>
      <c r="F568" s="38"/>
      <c r="G568" s="84"/>
    </row>
    <row r="569" spans="1:7" ht="12.75">
      <c r="A569" s="51"/>
      <c r="B569" s="52">
        <v>425</v>
      </c>
      <c r="C569" s="51" t="s">
        <v>1828</v>
      </c>
      <c r="D569" s="53"/>
      <c r="E569" s="54">
        <v>425</v>
      </c>
      <c r="F569" s="38"/>
      <c r="G569" s="84"/>
    </row>
    <row r="570" spans="1:7" ht="12.75">
      <c r="A570" s="51"/>
      <c r="B570" s="52">
        <v>500</v>
      </c>
      <c r="C570" s="51" t="s">
        <v>379</v>
      </c>
      <c r="D570" s="53"/>
      <c r="E570" s="54">
        <v>500</v>
      </c>
      <c r="F570" s="38"/>
      <c r="G570" s="84"/>
    </row>
    <row r="571" spans="1:7" ht="12.75">
      <c r="A571" s="51"/>
      <c r="B571" s="52">
        <v>600</v>
      </c>
      <c r="C571" s="51" t="s">
        <v>361</v>
      </c>
      <c r="D571" s="53"/>
      <c r="E571" s="54">
        <v>600</v>
      </c>
      <c r="F571" s="39"/>
      <c r="G571" s="84"/>
    </row>
    <row r="572" spans="1:7" s="228" customFormat="1" ht="12.75">
      <c r="A572" s="66"/>
      <c r="B572" s="80">
        <v>4200</v>
      </c>
      <c r="C572" s="81" t="s">
        <v>2701</v>
      </c>
      <c r="D572" s="82"/>
      <c r="E572" s="136">
        <v>4200</v>
      </c>
      <c r="F572" s="231">
        <f>SUM(F560:F571)</f>
        <v>0</v>
      </c>
      <c r="G572" s="66"/>
    </row>
    <row r="573" spans="1:7" ht="12.75">
      <c r="A573" s="51"/>
      <c r="B573" s="52"/>
      <c r="C573" s="66" t="s">
        <v>383</v>
      </c>
      <c r="D573" s="94"/>
      <c r="E573" s="54"/>
      <c r="F573" s="191"/>
      <c r="G573" s="84"/>
    </row>
    <row r="574" spans="1:7" ht="12.75">
      <c r="A574" s="51"/>
      <c r="B574" s="52"/>
      <c r="C574" s="66"/>
      <c r="D574" s="94"/>
      <c r="E574" s="54"/>
      <c r="F574" s="191"/>
      <c r="G574" s="84"/>
    </row>
    <row r="575" spans="1:7" ht="12.75">
      <c r="A575" s="51"/>
      <c r="B575" s="67">
        <v>4210</v>
      </c>
      <c r="C575" s="66" t="s">
        <v>2702</v>
      </c>
      <c r="D575" s="60"/>
      <c r="E575" s="55"/>
      <c r="F575" s="191"/>
      <c r="G575" s="84"/>
    </row>
    <row r="576" spans="1:7" ht="12.75">
      <c r="A576" s="51"/>
      <c r="B576" s="52">
        <v>110</v>
      </c>
      <c r="C576" s="51" t="s">
        <v>368</v>
      </c>
      <c r="D576" s="68" t="s">
        <v>1325</v>
      </c>
      <c r="E576" s="54">
        <v>110</v>
      </c>
      <c r="F576" s="38"/>
      <c r="G576" s="84"/>
    </row>
    <row r="577" spans="1:7" ht="12.75">
      <c r="A577" s="51"/>
      <c r="B577" s="52">
        <v>130</v>
      </c>
      <c r="C577" s="51" t="s">
        <v>1363</v>
      </c>
      <c r="D577" s="53"/>
      <c r="E577" s="54">
        <v>130</v>
      </c>
      <c r="F577" s="38"/>
      <c r="G577" s="84"/>
    </row>
    <row r="578" spans="1:7" ht="12.75">
      <c r="A578" s="51"/>
      <c r="B578" s="52">
        <v>140</v>
      </c>
      <c r="C578" s="51" t="s">
        <v>1374</v>
      </c>
      <c r="D578" s="53"/>
      <c r="E578" s="54">
        <v>140</v>
      </c>
      <c r="F578" s="38"/>
      <c r="G578" s="84"/>
    </row>
    <row r="579" spans="1:7" ht="12.75">
      <c r="A579" s="51"/>
      <c r="B579" s="52">
        <v>200</v>
      </c>
      <c r="C579" s="51" t="s">
        <v>366</v>
      </c>
      <c r="D579" s="53"/>
      <c r="E579" s="54">
        <v>200</v>
      </c>
      <c r="F579" s="38"/>
      <c r="G579" s="84"/>
    </row>
    <row r="580" spans="1:7" ht="12.75">
      <c r="A580" s="51"/>
      <c r="B580" s="52">
        <v>221</v>
      </c>
      <c r="C580" s="51" t="s">
        <v>365</v>
      </c>
      <c r="D580" s="53"/>
      <c r="E580" s="54">
        <v>221</v>
      </c>
      <c r="F580" s="38"/>
      <c r="G580" s="84"/>
    </row>
    <row r="581" spans="1:7" ht="12.75">
      <c r="A581" s="51"/>
      <c r="B581" s="52">
        <v>300</v>
      </c>
      <c r="C581" s="51" t="s">
        <v>364</v>
      </c>
      <c r="D581" s="53"/>
      <c r="E581" s="54">
        <v>300</v>
      </c>
      <c r="F581" s="38"/>
      <c r="G581" s="84"/>
    </row>
    <row r="582" spans="1:7" ht="12.75">
      <c r="A582" s="51"/>
      <c r="B582" s="52">
        <v>382</v>
      </c>
      <c r="C582" s="51" t="s">
        <v>363</v>
      </c>
      <c r="D582" s="53"/>
      <c r="E582" s="54">
        <v>382</v>
      </c>
      <c r="F582" s="38"/>
      <c r="G582" s="84"/>
    </row>
    <row r="583" spans="1:7" ht="12.75">
      <c r="A583" s="51"/>
      <c r="B583" s="52">
        <v>400</v>
      </c>
      <c r="C583" s="51" t="s">
        <v>362</v>
      </c>
      <c r="D583" s="53"/>
      <c r="E583" s="54">
        <v>400</v>
      </c>
      <c r="F583" s="38"/>
      <c r="G583" s="84"/>
    </row>
    <row r="584" spans="1:7" ht="12.75">
      <c r="A584" s="51"/>
      <c r="B584" s="52">
        <v>420</v>
      </c>
      <c r="C584" s="51" t="s">
        <v>370</v>
      </c>
      <c r="D584" s="53"/>
      <c r="E584" s="54">
        <v>420</v>
      </c>
      <c r="F584" s="38"/>
      <c r="G584" s="84"/>
    </row>
    <row r="585" spans="1:7" ht="12.75">
      <c r="A585" s="51"/>
      <c r="B585" s="52">
        <v>425</v>
      </c>
      <c r="C585" s="51" t="s">
        <v>1828</v>
      </c>
      <c r="D585" s="53"/>
      <c r="E585" s="54">
        <v>425</v>
      </c>
      <c r="F585" s="38"/>
      <c r="G585" s="84"/>
    </row>
    <row r="586" spans="1:7" ht="12.75">
      <c r="A586" s="51"/>
      <c r="B586" s="52">
        <v>500</v>
      </c>
      <c r="C586" s="51" t="s">
        <v>379</v>
      </c>
      <c r="D586" s="53"/>
      <c r="E586" s="54">
        <v>500</v>
      </c>
      <c r="F586" s="38"/>
      <c r="G586" s="84"/>
    </row>
    <row r="587" spans="1:7" ht="12.75">
      <c r="A587" s="51"/>
      <c r="B587" s="52">
        <v>600</v>
      </c>
      <c r="C587" s="51" t="s">
        <v>361</v>
      </c>
      <c r="D587" s="53"/>
      <c r="E587" s="54">
        <v>600</v>
      </c>
      <c r="F587" s="39"/>
      <c r="G587" s="84"/>
    </row>
    <row r="588" spans="1:7" s="228" customFormat="1" ht="12.75">
      <c r="A588" s="66"/>
      <c r="B588" s="80">
        <v>4210</v>
      </c>
      <c r="C588" s="81" t="s">
        <v>2703</v>
      </c>
      <c r="D588" s="82"/>
      <c r="E588" s="136">
        <v>4210</v>
      </c>
      <c r="F588" s="231">
        <f>SUM(F576:F587)</f>
        <v>0</v>
      </c>
      <c r="G588" s="66"/>
    </row>
    <row r="589" spans="1:7" ht="12.75">
      <c r="A589" s="51"/>
      <c r="B589" s="70"/>
      <c r="C589" s="81" t="s">
        <v>383</v>
      </c>
      <c r="D589" s="72"/>
      <c r="E589" s="87"/>
      <c r="F589" s="191"/>
      <c r="G589" s="84"/>
    </row>
    <row r="590" spans="1:7" ht="12.75">
      <c r="A590" s="51"/>
      <c r="B590" s="70"/>
      <c r="C590" s="71"/>
      <c r="D590" s="72"/>
      <c r="E590" s="87"/>
      <c r="F590" s="191"/>
      <c r="G590" s="84"/>
    </row>
    <row r="591" spans="1:7" s="28" customFormat="1" ht="12.75">
      <c r="A591" s="51"/>
      <c r="B591" s="67">
        <v>4215</v>
      </c>
      <c r="C591" s="66" t="s">
        <v>2353</v>
      </c>
      <c r="D591" s="68" t="s">
        <v>1937</v>
      </c>
      <c r="E591" s="55"/>
      <c r="F591" s="192"/>
      <c r="G591" s="51"/>
    </row>
    <row r="592" spans="1:7" s="28" customFormat="1" ht="12.75">
      <c r="A592" s="51"/>
      <c r="B592" s="52">
        <v>110</v>
      </c>
      <c r="C592" s="51" t="s">
        <v>368</v>
      </c>
      <c r="D592" s="53"/>
      <c r="E592" s="54">
        <v>110</v>
      </c>
      <c r="F592" s="38"/>
      <c r="G592" s="51"/>
    </row>
    <row r="593" spans="1:7" s="28" customFormat="1" ht="12.75">
      <c r="A593" s="51"/>
      <c r="B593" s="52">
        <v>130</v>
      </c>
      <c r="C593" s="51" t="s">
        <v>1363</v>
      </c>
      <c r="D593" s="53"/>
      <c r="E593" s="54">
        <v>130</v>
      </c>
      <c r="F593" s="38"/>
      <c r="G593" s="51"/>
    </row>
    <row r="594" spans="1:7" s="28" customFormat="1" ht="12.75">
      <c r="A594" s="51"/>
      <c r="B594" s="52">
        <v>140</v>
      </c>
      <c r="C594" s="51" t="s">
        <v>1374</v>
      </c>
      <c r="D594" s="53"/>
      <c r="E594" s="54">
        <v>140</v>
      </c>
      <c r="F594" s="38"/>
      <c r="G594" s="51"/>
    </row>
    <row r="595" spans="1:7" s="28" customFormat="1" ht="12.75">
      <c r="A595" s="51"/>
      <c r="B595" s="52">
        <v>200</v>
      </c>
      <c r="C595" s="51" t="s">
        <v>366</v>
      </c>
      <c r="D595" s="53"/>
      <c r="E595" s="54">
        <v>200</v>
      </c>
      <c r="F595" s="38"/>
      <c r="G595" s="51"/>
    </row>
    <row r="596" spans="1:7" s="28" customFormat="1" ht="12.75">
      <c r="A596" s="51"/>
      <c r="B596" s="52">
        <v>221</v>
      </c>
      <c r="C596" s="51" t="s">
        <v>365</v>
      </c>
      <c r="D596" s="53"/>
      <c r="E596" s="54">
        <v>221</v>
      </c>
      <c r="F596" s="38"/>
      <c r="G596" s="51"/>
    </row>
    <row r="597" spans="1:7" s="28" customFormat="1" ht="12.75">
      <c r="A597" s="51"/>
      <c r="B597" s="52">
        <v>300</v>
      </c>
      <c r="C597" s="51" t="s">
        <v>364</v>
      </c>
      <c r="D597" s="53"/>
      <c r="E597" s="54">
        <v>300</v>
      </c>
      <c r="F597" s="38"/>
      <c r="G597" s="51"/>
    </row>
    <row r="598" spans="1:7" s="28" customFormat="1" ht="12.75">
      <c r="A598" s="51"/>
      <c r="B598" s="52">
        <v>382</v>
      </c>
      <c r="C598" s="51" t="s">
        <v>363</v>
      </c>
      <c r="D598" s="53"/>
      <c r="E598" s="54">
        <v>382</v>
      </c>
      <c r="F598" s="38"/>
      <c r="G598" s="51"/>
    </row>
    <row r="599" spans="1:7" s="28" customFormat="1" ht="12.75">
      <c r="A599" s="51"/>
      <c r="B599" s="52">
        <v>400</v>
      </c>
      <c r="C599" s="51" t="s">
        <v>362</v>
      </c>
      <c r="D599" s="53"/>
      <c r="E599" s="54">
        <v>400</v>
      </c>
      <c r="F599" s="38"/>
      <c r="G599" s="51"/>
    </row>
    <row r="600" spans="1:7" s="28" customFormat="1" ht="12.75">
      <c r="A600" s="51"/>
      <c r="B600" s="52">
        <v>420</v>
      </c>
      <c r="C600" s="51" t="s">
        <v>370</v>
      </c>
      <c r="D600" s="53"/>
      <c r="E600" s="54">
        <v>420</v>
      </c>
      <c r="F600" s="38"/>
      <c r="G600" s="51"/>
    </row>
    <row r="601" spans="1:7" s="28" customFormat="1" ht="12.75">
      <c r="A601" s="51"/>
      <c r="B601" s="52">
        <v>425</v>
      </c>
      <c r="C601" s="51" t="s">
        <v>1828</v>
      </c>
      <c r="D601" s="53"/>
      <c r="E601" s="54">
        <v>425</v>
      </c>
      <c r="F601" s="38"/>
      <c r="G601" s="51"/>
    </row>
    <row r="602" spans="1:7" s="28" customFormat="1" ht="12.75">
      <c r="A602" s="51"/>
      <c r="B602" s="52">
        <v>500</v>
      </c>
      <c r="C602" s="51" t="s">
        <v>379</v>
      </c>
      <c r="D602" s="53"/>
      <c r="E602" s="54">
        <v>500</v>
      </c>
      <c r="F602" s="38"/>
      <c r="G602" s="51"/>
    </row>
    <row r="603" spans="1:7" s="28" customFormat="1" ht="12.75">
      <c r="A603" s="51"/>
      <c r="B603" s="52">
        <v>600</v>
      </c>
      <c r="C603" s="51" t="s">
        <v>361</v>
      </c>
      <c r="D603" s="53"/>
      <c r="E603" s="54">
        <v>600</v>
      </c>
      <c r="F603" s="39"/>
      <c r="G603" s="51"/>
    </row>
    <row r="604" spans="1:7" s="228" customFormat="1" ht="12.75">
      <c r="A604" s="66"/>
      <c r="B604" s="80">
        <v>4215</v>
      </c>
      <c r="C604" s="81" t="s">
        <v>2354</v>
      </c>
      <c r="D604" s="82"/>
      <c r="E604" s="136">
        <v>4215</v>
      </c>
      <c r="F604" s="230">
        <f>SUM(F592:F603)</f>
        <v>0</v>
      </c>
      <c r="G604" s="66"/>
    </row>
    <row r="605" spans="1:7" ht="12.75">
      <c r="A605" s="51"/>
      <c r="B605" s="70"/>
      <c r="C605" s="224" t="s">
        <v>383</v>
      </c>
      <c r="D605" s="72"/>
      <c r="E605" s="87"/>
      <c r="F605" s="191"/>
      <c r="G605" s="84"/>
    </row>
    <row r="606" spans="1:7" ht="12.75">
      <c r="A606" s="51"/>
      <c r="B606" s="70"/>
      <c r="C606" s="224"/>
      <c r="D606" s="72"/>
      <c r="E606" s="87"/>
      <c r="F606" s="191"/>
      <c r="G606" s="84"/>
    </row>
    <row r="607" spans="1:7" ht="12.75">
      <c r="A607" s="51"/>
      <c r="B607" s="57">
        <v>4230</v>
      </c>
      <c r="C607" s="66" t="s">
        <v>2704</v>
      </c>
      <c r="D607" s="60"/>
      <c r="E607" s="54"/>
      <c r="F607" s="191"/>
      <c r="G607" s="84"/>
    </row>
    <row r="608" spans="1:7" ht="12.75">
      <c r="A608" s="51"/>
      <c r="B608" s="52">
        <v>110</v>
      </c>
      <c r="C608" s="51" t="s">
        <v>368</v>
      </c>
      <c r="D608" s="68" t="s">
        <v>1326</v>
      </c>
      <c r="E608" s="54">
        <v>110</v>
      </c>
      <c r="F608" s="38"/>
      <c r="G608" s="84"/>
    </row>
    <row r="609" spans="1:7" ht="12.75">
      <c r="A609" s="51"/>
      <c r="B609" s="52">
        <v>130</v>
      </c>
      <c r="C609" s="51" t="s">
        <v>1363</v>
      </c>
      <c r="D609" s="53"/>
      <c r="E609" s="54">
        <v>130</v>
      </c>
      <c r="F609" s="38"/>
      <c r="G609" s="84"/>
    </row>
    <row r="610" spans="1:7" ht="12.75">
      <c r="A610" s="51"/>
      <c r="B610" s="52">
        <v>140</v>
      </c>
      <c r="C610" s="51" t="s">
        <v>1374</v>
      </c>
      <c r="D610" s="53"/>
      <c r="E610" s="54">
        <v>140</v>
      </c>
      <c r="F610" s="38"/>
      <c r="G610" s="84"/>
    </row>
    <row r="611" spans="1:7" ht="12.75">
      <c r="A611" s="51"/>
      <c r="B611" s="52">
        <v>200</v>
      </c>
      <c r="C611" s="51" t="s">
        <v>366</v>
      </c>
      <c r="D611" s="53"/>
      <c r="E611" s="54">
        <v>200</v>
      </c>
      <c r="F611" s="38"/>
      <c r="G611" s="84"/>
    </row>
    <row r="612" spans="1:7" ht="12.75">
      <c r="A612" s="51"/>
      <c r="B612" s="52">
        <v>221</v>
      </c>
      <c r="C612" s="51" t="s">
        <v>365</v>
      </c>
      <c r="D612" s="53"/>
      <c r="E612" s="54">
        <v>221</v>
      </c>
      <c r="F612" s="38"/>
      <c r="G612" s="84"/>
    </row>
    <row r="613" spans="1:7" ht="12.75">
      <c r="A613" s="51"/>
      <c r="B613" s="52">
        <v>300</v>
      </c>
      <c r="C613" s="51" t="s">
        <v>364</v>
      </c>
      <c r="D613" s="53"/>
      <c r="E613" s="54">
        <v>300</v>
      </c>
      <c r="F613" s="38"/>
      <c r="G613" s="84"/>
    </row>
    <row r="614" spans="1:7" ht="12.75">
      <c r="A614" s="51"/>
      <c r="B614" s="52">
        <v>382</v>
      </c>
      <c r="C614" s="51" t="s">
        <v>363</v>
      </c>
      <c r="D614" s="53"/>
      <c r="E614" s="54">
        <v>382</v>
      </c>
      <c r="F614" s="38"/>
      <c r="G614" s="84"/>
    </row>
    <row r="615" spans="1:7" ht="12.75">
      <c r="A615" s="51"/>
      <c r="B615" s="52">
        <v>400</v>
      </c>
      <c r="C615" s="51" t="s">
        <v>362</v>
      </c>
      <c r="D615" s="53"/>
      <c r="E615" s="54">
        <v>400</v>
      </c>
      <c r="F615" s="38"/>
      <c r="G615" s="84"/>
    </row>
    <row r="616" spans="1:7" ht="12.75">
      <c r="A616" s="51"/>
      <c r="B616" s="52">
        <v>420</v>
      </c>
      <c r="C616" s="51" t="s">
        <v>370</v>
      </c>
      <c r="D616" s="53"/>
      <c r="E616" s="54">
        <v>420</v>
      </c>
      <c r="F616" s="38"/>
      <c r="G616" s="84"/>
    </row>
    <row r="617" spans="1:7" ht="12.75">
      <c r="A617" s="51"/>
      <c r="B617" s="52">
        <v>425</v>
      </c>
      <c r="C617" s="51" t="s">
        <v>1828</v>
      </c>
      <c r="D617" s="53"/>
      <c r="E617" s="54">
        <v>425</v>
      </c>
      <c r="F617" s="38"/>
      <c r="G617" s="84"/>
    </row>
    <row r="618" spans="1:7" ht="12.75">
      <c r="A618" s="51"/>
      <c r="B618" s="52">
        <v>500</v>
      </c>
      <c r="C618" s="51" t="s">
        <v>379</v>
      </c>
      <c r="D618" s="53"/>
      <c r="E618" s="54">
        <v>500</v>
      </c>
      <c r="F618" s="38"/>
      <c r="G618" s="84"/>
    </row>
    <row r="619" spans="1:7" ht="12.75">
      <c r="A619" s="51"/>
      <c r="B619" s="52">
        <v>600</v>
      </c>
      <c r="C619" s="51" t="s">
        <v>361</v>
      </c>
      <c r="D619" s="53"/>
      <c r="E619" s="54">
        <v>600</v>
      </c>
      <c r="F619" s="39"/>
      <c r="G619" s="84"/>
    </row>
    <row r="620" spans="1:7" s="228" customFormat="1" ht="12.75">
      <c r="A620" s="66"/>
      <c r="B620" s="80">
        <v>4230</v>
      </c>
      <c r="C620" s="81" t="s">
        <v>2705</v>
      </c>
      <c r="D620" s="82"/>
      <c r="E620" s="136">
        <v>4230</v>
      </c>
      <c r="F620" s="231">
        <f>SUM(F608:F619)</f>
        <v>0</v>
      </c>
      <c r="G620" s="66"/>
    </row>
    <row r="621" spans="1:7" ht="12.75">
      <c r="A621" s="51"/>
      <c r="B621" s="70"/>
      <c r="C621" s="224" t="s">
        <v>2706</v>
      </c>
      <c r="D621" s="72"/>
      <c r="E621" s="87"/>
      <c r="F621" s="191"/>
      <c r="G621" s="84"/>
    </row>
    <row r="622" spans="1:7" ht="12.75">
      <c r="A622" s="51"/>
      <c r="B622" s="70"/>
      <c r="C622" s="65"/>
      <c r="D622" s="72"/>
      <c r="E622" s="87"/>
      <c r="F622" s="191"/>
      <c r="G622" s="84"/>
    </row>
    <row r="623" spans="1:7" ht="12.75">
      <c r="A623" s="51"/>
      <c r="B623" s="67">
        <v>4310</v>
      </c>
      <c r="C623" s="95" t="s">
        <v>2708</v>
      </c>
      <c r="D623" s="68" t="s">
        <v>1327</v>
      </c>
      <c r="E623" s="54"/>
      <c r="F623" s="191"/>
      <c r="G623" s="84"/>
    </row>
    <row r="624" spans="1:7" ht="12.75">
      <c r="A624" s="51"/>
      <c r="B624" s="52">
        <v>110</v>
      </c>
      <c r="C624" s="51" t="s">
        <v>368</v>
      </c>
      <c r="D624" s="53"/>
      <c r="E624" s="54">
        <v>110</v>
      </c>
      <c r="F624" s="38"/>
      <c r="G624" s="84"/>
    </row>
    <row r="625" spans="1:7" ht="12.75">
      <c r="A625" s="51"/>
      <c r="B625" s="52">
        <v>130</v>
      </c>
      <c r="C625" s="51" t="s">
        <v>1363</v>
      </c>
      <c r="D625" s="53"/>
      <c r="E625" s="54">
        <v>130</v>
      </c>
      <c r="F625" s="38"/>
      <c r="G625" s="84"/>
    </row>
    <row r="626" spans="1:7" ht="12.75">
      <c r="A626" s="51"/>
      <c r="B626" s="52">
        <v>140</v>
      </c>
      <c r="C626" s="51" t="s">
        <v>1374</v>
      </c>
      <c r="D626" s="53"/>
      <c r="E626" s="54">
        <v>140</v>
      </c>
      <c r="F626" s="38"/>
      <c r="G626" s="84"/>
    </row>
    <row r="627" spans="1:7" ht="12.75">
      <c r="A627" s="51"/>
      <c r="B627" s="52">
        <v>200</v>
      </c>
      <c r="C627" s="51" t="s">
        <v>366</v>
      </c>
      <c r="D627" s="53"/>
      <c r="E627" s="54">
        <v>200</v>
      </c>
      <c r="F627" s="38"/>
      <c r="G627" s="84"/>
    </row>
    <row r="628" spans="1:7" ht="12.75">
      <c r="A628" s="51"/>
      <c r="B628" s="52">
        <v>221</v>
      </c>
      <c r="C628" s="51" t="s">
        <v>365</v>
      </c>
      <c r="D628" s="53"/>
      <c r="E628" s="54">
        <v>221</v>
      </c>
      <c r="F628" s="38"/>
      <c r="G628" s="84"/>
    </row>
    <row r="629" spans="1:7" ht="12.75">
      <c r="A629" s="51"/>
      <c r="B629" s="52">
        <v>300</v>
      </c>
      <c r="C629" s="51" t="s">
        <v>364</v>
      </c>
      <c r="D629" s="53"/>
      <c r="E629" s="54">
        <v>300</v>
      </c>
      <c r="F629" s="38"/>
      <c r="G629" s="84"/>
    </row>
    <row r="630" spans="1:7" ht="12.75">
      <c r="A630" s="51"/>
      <c r="B630" s="52">
        <v>382</v>
      </c>
      <c r="C630" s="51" t="s">
        <v>363</v>
      </c>
      <c r="D630" s="53"/>
      <c r="E630" s="54">
        <v>382</v>
      </c>
      <c r="F630" s="38"/>
      <c r="G630" s="84"/>
    </row>
    <row r="631" spans="1:7" ht="12.75">
      <c r="A631" s="51"/>
      <c r="B631" s="52">
        <v>400</v>
      </c>
      <c r="C631" s="51" t="s">
        <v>362</v>
      </c>
      <c r="D631" s="53"/>
      <c r="E631" s="54">
        <v>400</v>
      </c>
      <c r="F631" s="38"/>
      <c r="G631" s="84"/>
    </row>
    <row r="632" spans="1:7" ht="12.75">
      <c r="A632" s="51"/>
      <c r="B632" s="52">
        <v>420</v>
      </c>
      <c r="C632" s="51" t="s">
        <v>370</v>
      </c>
      <c r="D632" s="53"/>
      <c r="E632" s="54">
        <v>420</v>
      </c>
      <c r="F632" s="38"/>
      <c r="G632" s="84"/>
    </row>
    <row r="633" spans="1:7" ht="12.75">
      <c r="A633" s="51"/>
      <c r="B633" s="52">
        <v>425</v>
      </c>
      <c r="C633" s="51" t="s">
        <v>1828</v>
      </c>
      <c r="D633" s="53"/>
      <c r="E633" s="54">
        <v>425</v>
      </c>
      <c r="F633" s="38"/>
      <c r="G633" s="84"/>
    </row>
    <row r="634" spans="1:7" ht="12.75">
      <c r="A634" s="51"/>
      <c r="B634" s="52">
        <v>500</v>
      </c>
      <c r="C634" s="51" t="s">
        <v>379</v>
      </c>
      <c r="D634" s="53"/>
      <c r="E634" s="54">
        <v>500</v>
      </c>
      <c r="F634" s="38"/>
      <c r="G634" s="84"/>
    </row>
    <row r="635" spans="1:7" ht="12.75">
      <c r="A635" s="51"/>
      <c r="B635" s="52">
        <v>600</v>
      </c>
      <c r="C635" s="51" t="s">
        <v>361</v>
      </c>
      <c r="D635" s="53"/>
      <c r="E635" s="54">
        <v>600</v>
      </c>
      <c r="F635" s="39"/>
      <c r="G635" s="84"/>
    </row>
    <row r="636" spans="1:7" s="228" customFormat="1" ht="12.75">
      <c r="A636" s="56"/>
      <c r="B636" s="80">
        <v>4310</v>
      </c>
      <c r="C636" s="97" t="s">
        <v>2709</v>
      </c>
      <c r="D636" s="82"/>
      <c r="E636" s="136">
        <v>4310</v>
      </c>
      <c r="F636" s="231">
        <f>SUM(F624:F635)</f>
        <v>0</v>
      </c>
      <c r="G636" s="66"/>
    </row>
    <row r="637" spans="1:7" ht="12.75">
      <c r="A637" s="60"/>
      <c r="B637" s="70"/>
      <c r="C637" s="97" t="s">
        <v>383</v>
      </c>
      <c r="D637" s="72"/>
      <c r="E637" s="87"/>
      <c r="F637" s="191"/>
      <c r="G637" s="84"/>
    </row>
    <row r="638" spans="1:7" ht="12.75">
      <c r="A638" s="60"/>
      <c r="B638" s="70"/>
      <c r="C638" s="96"/>
      <c r="D638" s="72"/>
      <c r="E638" s="87"/>
      <c r="F638" s="191"/>
      <c r="G638" s="84"/>
    </row>
    <row r="639" spans="1:7" ht="12.75">
      <c r="A639" s="60"/>
      <c r="B639" s="67">
        <v>4315</v>
      </c>
      <c r="C639" s="95" t="s">
        <v>2661</v>
      </c>
      <c r="D639" s="68" t="s">
        <v>1328</v>
      </c>
      <c r="E639" s="54"/>
      <c r="F639" s="191"/>
      <c r="G639" s="84"/>
    </row>
    <row r="640" spans="1:7" ht="12.75">
      <c r="A640" s="60"/>
      <c r="B640" s="52">
        <v>110</v>
      </c>
      <c r="C640" s="51" t="s">
        <v>368</v>
      </c>
      <c r="D640" s="53"/>
      <c r="E640" s="54">
        <v>110</v>
      </c>
      <c r="F640" s="38"/>
      <c r="G640" s="84"/>
    </row>
    <row r="641" spans="1:7" ht="12.75">
      <c r="A641" s="51"/>
      <c r="B641" s="52">
        <v>130</v>
      </c>
      <c r="C641" s="51" t="s">
        <v>1363</v>
      </c>
      <c r="D641" s="53"/>
      <c r="E641" s="54">
        <v>130</v>
      </c>
      <c r="F641" s="38"/>
      <c r="G641" s="84"/>
    </row>
    <row r="642" spans="1:7" ht="12.75">
      <c r="A642" s="60"/>
      <c r="B642" s="52">
        <v>140</v>
      </c>
      <c r="C642" s="51" t="s">
        <v>1374</v>
      </c>
      <c r="D642" s="53"/>
      <c r="E642" s="54">
        <v>140</v>
      </c>
      <c r="F642" s="38"/>
      <c r="G642" s="84"/>
    </row>
    <row r="643" spans="1:7" ht="12.75">
      <c r="A643" s="60"/>
      <c r="B643" s="52">
        <v>200</v>
      </c>
      <c r="C643" s="51" t="s">
        <v>366</v>
      </c>
      <c r="D643" s="53"/>
      <c r="E643" s="54">
        <v>200</v>
      </c>
      <c r="F643" s="38"/>
      <c r="G643" s="84"/>
    </row>
    <row r="644" spans="1:7" ht="12.75">
      <c r="A644" s="60"/>
      <c r="B644" s="52">
        <v>221</v>
      </c>
      <c r="C644" s="51" t="s">
        <v>365</v>
      </c>
      <c r="D644" s="53"/>
      <c r="E644" s="54">
        <v>221</v>
      </c>
      <c r="F644" s="38"/>
      <c r="G644" s="84"/>
    </row>
    <row r="645" spans="1:7" ht="12.75">
      <c r="A645" s="60"/>
      <c r="B645" s="52">
        <v>300</v>
      </c>
      <c r="C645" s="51" t="s">
        <v>364</v>
      </c>
      <c r="D645" s="53"/>
      <c r="E645" s="54">
        <v>300</v>
      </c>
      <c r="F645" s="38"/>
      <c r="G645" s="84"/>
    </row>
    <row r="646" spans="1:7" ht="12.75">
      <c r="A646" s="51"/>
      <c r="B646" s="52">
        <v>382</v>
      </c>
      <c r="C646" s="51" t="s">
        <v>363</v>
      </c>
      <c r="D646" s="53"/>
      <c r="E646" s="54">
        <v>382</v>
      </c>
      <c r="F646" s="38"/>
      <c r="G646" s="84"/>
    </row>
    <row r="647" spans="1:7" ht="12.75">
      <c r="A647" s="51"/>
      <c r="B647" s="52">
        <v>400</v>
      </c>
      <c r="C647" s="51" t="s">
        <v>362</v>
      </c>
      <c r="D647" s="53"/>
      <c r="E647" s="54">
        <v>400</v>
      </c>
      <c r="F647" s="38"/>
      <c r="G647" s="84"/>
    </row>
    <row r="648" spans="1:7" ht="12.75">
      <c r="A648" s="51"/>
      <c r="B648" s="52">
        <v>420</v>
      </c>
      <c r="C648" s="51" t="s">
        <v>370</v>
      </c>
      <c r="D648" s="53"/>
      <c r="E648" s="54">
        <v>420</v>
      </c>
      <c r="F648" s="38"/>
      <c r="G648" s="84"/>
    </row>
    <row r="649" spans="1:7" ht="12.75">
      <c r="A649" s="51"/>
      <c r="B649" s="52">
        <v>425</v>
      </c>
      <c r="C649" s="51" t="s">
        <v>1828</v>
      </c>
      <c r="D649" s="53"/>
      <c r="E649" s="54">
        <v>425</v>
      </c>
      <c r="F649" s="38"/>
      <c r="G649" s="84"/>
    </row>
    <row r="650" spans="1:7" ht="12.75">
      <c r="A650" s="51"/>
      <c r="B650" s="52">
        <v>500</v>
      </c>
      <c r="C650" s="51" t="s">
        <v>379</v>
      </c>
      <c r="D650" s="53"/>
      <c r="E650" s="54">
        <v>500</v>
      </c>
      <c r="F650" s="38"/>
      <c r="G650" s="84"/>
    </row>
    <row r="651" spans="1:7" ht="12.75">
      <c r="A651" s="51"/>
      <c r="B651" s="52">
        <v>600</v>
      </c>
      <c r="C651" s="51" t="s">
        <v>361</v>
      </c>
      <c r="D651" s="53"/>
      <c r="E651" s="54">
        <v>600</v>
      </c>
      <c r="F651" s="39"/>
      <c r="G651" s="84"/>
    </row>
    <row r="652" spans="1:7" s="228" customFormat="1" ht="12.75">
      <c r="A652" s="66"/>
      <c r="B652" s="80">
        <v>4315</v>
      </c>
      <c r="C652" s="97" t="s">
        <v>2534</v>
      </c>
      <c r="D652" s="82"/>
      <c r="E652" s="136">
        <v>4315</v>
      </c>
      <c r="F652" s="231">
        <f>SUM(F640:F651)</f>
        <v>0</v>
      </c>
      <c r="G652" s="66"/>
    </row>
    <row r="653" spans="1:7" ht="12.75">
      <c r="A653" s="51"/>
      <c r="B653" s="80"/>
      <c r="C653" s="97" t="s">
        <v>383</v>
      </c>
      <c r="D653" s="82"/>
      <c r="E653" s="87"/>
      <c r="F653" s="191"/>
      <c r="G653" s="84"/>
    </row>
    <row r="654" spans="1:7" ht="12.75">
      <c r="A654" s="51"/>
      <c r="B654" s="80"/>
      <c r="C654" s="97"/>
      <c r="D654" s="82"/>
      <c r="E654" s="87"/>
      <c r="F654" s="191"/>
      <c r="G654" s="84"/>
    </row>
    <row r="655" spans="1:7" ht="12.75">
      <c r="A655" s="51"/>
      <c r="B655" s="67">
        <v>4330</v>
      </c>
      <c r="C655" s="95" t="s">
        <v>2370</v>
      </c>
      <c r="D655" s="68" t="s">
        <v>1329</v>
      </c>
      <c r="E655" s="54"/>
      <c r="F655" s="191"/>
      <c r="G655" s="84"/>
    </row>
    <row r="656" spans="1:7" ht="12.75">
      <c r="A656" s="51"/>
      <c r="B656" s="52">
        <v>110</v>
      </c>
      <c r="C656" s="51" t="s">
        <v>368</v>
      </c>
      <c r="D656" s="53"/>
      <c r="E656" s="54">
        <v>110</v>
      </c>
      <c r="F656" s="38"/>
      <c r="G656" s="84"/>
    </row>
    <row r="657" spans="1:7" ht="12.75">
      <c r="A657" s="51"/>
      <c r="B657" s="52">
        <v>130</v>
      </c>
      <c r="C657" s="51" t="s">
        <v>1363</v>
      </c>
      <c r="D657" s="53"/>
      <c r="E657" s="54">
        <v>130</v>
      </c>
      <c r="F657" s="38"/>
      <c r="G657" s="84"/>
    </row>
    <row r="658" spans="1:7" ht="12.75">
      <c r="A658" s="51"/>
      <c r="B658" s="52">
        <v>140</v>
      </c>
      <c r="C658" s="51" t="s">
        <v>367</v>
      </c>
      <c r="D658" s="53"/>
      <c r="E658" s="54">
        <v>140</v>
      </c>
      <c r="F658" s="38"/>
      <c r="G658" s="84"/>
    </row>
    <row r="659" spans="1:7" ht="12.75">
      <c r="A659" s="51"/>
      <c r="B659" s="52">
        <v>200</v>
      </c>
      <c r="C659" s="51" t="s">
        <v>366</v>
      </c>
      <c r="D659" s="53"/>
      <c r="E659" s="54">
        <v>200</v>
      </c>
      <c r="F659" s="38"/>
      <c r="G659" s="84"/>
    </row>
    <row r="660" spans="1:7" ht="12.75">
      <c r="A660" s="51"/>
      <c r="B660" s="52">
        <v>221</v>
      </c>
      <c r="C660" s="51" t="s">
        <v>365</v>
      </c>
      <c r="D660" s="53"/>
      <c r="E660" s="54">
        <v>221</v>
      </c>
      <c r="F660" s="38"/>
      <c r="G660" s="84"/>
    </row>
    <row r="661" spans="1:7" ht="12.75">
      <c r="A661" s="51"/>
      <c r="B661" s="52">
        <v>300</v>
      </c>
      <c r="C661" s="51" t="s">
        <v>364</v>
      </c>
      <c r="D661" s="53"/>
      <c r="E661" s="54">
        <v>300</v>
      </c>
      <c r="F661" s="38"/>
      <c r="G661" s="84"/>
    </row>
    <row r="662" spans="1:7" ht="12.75">
      <c r="A662" s="51"/>
      <c r="B662" s="52">
        <v>382</v>
      </c>
      <c r="C662" s="51" t="s">
        <v>363</v>
      </c>
      <c r="D662" s="53"/>
      <c r="E662" s="54">
        <v>382</v>
      </c>
      <c r="F662" s="38"/>
      <c r="G662" s="84"/>
    </row>
    <row r="663" spans="1:7" ht="12.75">
      <c r="A663" s="51"/>
      <c r="B663" s="52">
        <v>400</v>
      </c>
      <c r="C663" s="51" t="s">
        <v>362</v>
      </c>
      <c r="D663" s="53"/>
      <c r="E663" s="54">
        <v>400</v>
      </c>
      <c r="F663" s="38"/>
      <c r="G663" s="84"/>
    </row>
    <row r="664" spans="1:7" ht="12.75">
      <c r="A664" s="51"/>
      <c r="B664" s="52">
        <v>420</v>
      </c>
      <c r="C664" s="51" t="s">
        <v>370</v>
      </c>
      <c r="D664" s="53"/>
      <c r="E664" s="54">
        <v>420</v>
      </c>
      <c r="F664" s="38"/>
      <c r="G664" s="84"/>
    </row>
    <row r="665" spans="1:7" ht="12.75">
      <c r="A665" s="51"/>
      <c r="B665" s="52">
        <v>425</v>
      </c>
      <c r="C665" s="51" t="s">
        <v>1828</v>
      </c>
      <c r="D665" s="53"/>
      <c r="E665" s="54">
        <v>425</v>
      </c>
      <c r="F665" s="38"/>
      <c r="G665" s="84"/>
    </row>
    <row r="666" spans="1:7" ht="12.75">
      <c r="A666" s="51"/>
      <c r="B666" s="52">
        <v>500</v>
      </c>
      <c r="C666" s="51" t="s">
        <v>379</v>
      </c>
      <c r="D666" s="53"/>
      <c r="E666" s="54">
        <v>500</v>
      </c>
      <c r="F666" s="38"/>
      <c r="G666" s="84"/>
    </row>
    <row r="667" spans="1:7" ht="12.75">
      <c r="A667" s="51"/>
      <c r="B667" s="52">
        <v>600</v>
      </c>
      <c r="C667" s="51" t="s">
        <v>361</v>
      </c>
      <c r="D667" s="53"/>
      <c r="E667" s="54">
        <v>600</v>
      </c>
      <c r="F667" s="39"/>
      <c r="G667" s="84"/>
    </row>
    <row r="668" spans="1:7" s="228" customFormat="1" ht="12.75">
      <c r="A668" s="66"/>
      <c r="B668" s="80">
        <v>4330</v>
      </c>
      <c r="C668" s="97" t="s">
        <v>2371</v>
      </c>
      <c r="D668" s="82"/>
      <c r="E668" s="136">
        <v>4330</v>
      </c>
      <c r="F668" s="231">
        <f>SUM(F656:F667)</f>
        <v>0</v>
      </c>
      <c r="G668" s="66"/>
    </row>
    <row r="669" spans="1:7" s="228" customFormat="1" ht="12.75">
      <c r="A669" s="66"/>
      <c r="B669" s="80"/>
      <c r="C669" s="97" t="s">
        <v>383</v>
      </c>
      <c r="D669" s="82"/>
      <c r="E669" s="136"/>
      <c r="F669" s="279"/>
      <c r="G669" s="66"/>
    </row>
    <row r="670" spans="1:7" s="228" customFormat="1" ht="12.75">
      <c r="A670" s="66"/>
      <c r="B670" s="80"/>
      <c r="C670" s="97"/>
      <c r="D670" s="82"/>
      <c r="E670" s="136"/>
      <c r="F670" s="279"/>
      <c r="G670" s="66"/>
    </row>
    <row r="671" spans="1:7" ht="12.75">
      <c r="A671" s="51"/>
      <c r="B671" s="67">
        <v>4402</v>
      </c>
      <c r="C671" s="66" t="s">
        <v>1378</v>
      </c>
      <c r="D671" s="68" t="s">
        <v>1360</v>
      </c>
      <c r="E671" s="54"/>
      <c r="F671" s="191"/>
      <c r="G671" s="84"/>
    </row>
    <row r="672" spans="1:7" ht="12.75">
      <c r="A672" s="51"/>
      <c r="B672" s="52">
        <v>110</v>
      </c>
      <c r="C672" s="51" t="s">
        <v>368</v>
      </c>
      <c r="D672" s="53"/>
      <c r="E672" s="54">
        <v>110</v>
      </c>
      <c r="F672" s="38"/>
      <c r="G672" s="84"/>
    </row>
    <row r="673" spans="1:7" ht="12.75">
      <c r="A673" s="51"/>
      <c r="B673" s="52">
        <v>130</v>
      </c>
      <c r="C673" s="51" t="s">
        <v>1363</v>
      </c>
      <c r="D673" s="53"/>
      <c r="E673" s="54">
        <v>130</v>
      </c>
      <c r="F673" s="38"/>
      <c r="G673" s="84"/>
    </row>
    <row r="674" spans="1:7" ht="12.75">
      <c r="A674" s="51"/>
      <c r="B674" s="52">
        <v>140</v>
      </c>
      <c r="C674" s="51" t="s">
        <v>367</v>
      </c>
      <c r="D674" s="53"/>
      <c r="E674" s="54">
        <v>140</v>
      </c>
      <c r="F674" s="38"/>
      <c r="G674" s="84"/>
    </row>
    <row r="675" spans="1:7" ht="12.75">
      <c r="A675" s="51"/>
      <c r="B675" s="52">
        <v>200</v>
      </c>
      <c r="C675" s="51" t="s">
        <v>366</v>
      </c>
      <c r="D675" s="53"/>
      <c r="E675" s="54">
        <v>200</v>
      </c>
      <c r="F675" s="38"/>
      <c r="G675" s="84"/>
    </row>
    <row r="676" spans="1:7" ht="12.75">
      <c r="A676" s="51"/>
      <c r="B676" s="52">
        <v>221</v>
      </c>
      <c r="C676" s="51" t="s">
        <v>365</v>
      </c>
      <c r="D676" s="53"/>
      <c r="E676" s="54">
        <v>221</v>
      </c>
      <c r="F676" s="38"/>
      <c r="G676" s="84"/>
    </row>
    <row r="677" spans="1:7" ht="12.75">
      <c r="A677" s="51"/>
      <c r="B677" s="52">
        <v>300</v>
      </c>
      <c r="C677" s="51" t="s">
        <v>364</v>
      </c>
      <c r="D677" s="53"/>
      <c r="E677" s="54">
        <v>300</v>
      </c>
      <c r="F677" s="38"/>
      <c r="G677" s="84"/>
    </row>
    <row r="678" spans="1:7" ht="12.75">
      <c r="A678" s="51"/>
      <c r="B678" s="52">
        <v>382</v>
      </c>
      <c r="C678" s="51" t="s">
        <v>363</v>
      </c>
      <c r="D678" s="53"/>
      <c r="E678" s="54">
        <v>382</v>
      </c>
      <c r="F678" s="38"/>
      <c r="G678" s="84"/>
    </row>
    <row r="679" spans="1:7" ht="12.75">
      <c r="A679" s="51"/>
      <c r="B679" s="52">
        <v>400</v>
      </c>
      <c r="C679" s="51" t="s">
        <v>362</v>
      </c>
      <c r="D679" s="53"/>
      <c r="E679" s="54">
        <v>400</v>
      </c>
      <c r="F679" s="38"/>
      <c r="G679" s="84"/>
    </row>
    <row r="680" spans="1:7" ht="12.75">
      <c r="A680" s="51"/>
      <c r="B680" s="52">
        <v>420</v>
      </c>
      <c r="C680" s="51" t="s">
        <v>370</v>
      </c>
      <c r="D680" s="53"/>
      <c r="E680" s="54">
        <v>420</v>
      </c>
      <c r="F680" s="38"/>
      <c r="G680" s="84"/>
    </row>
    <row r="681" spans="1:7" ht="12.75">
      <c r="A681" s="51"/>
      <c r="B681" s="52">
        <v>425</v>
      </c>
      <c r="C681" s="51" t="s">
        <v>1828</v>
      </c>
      <c r="D681" s="53"/>
      <c r="E681" s="54">
        <v>425</v>
      </c>
      <c r="F681" s="38"/>
      <c r="G681" s="84"/>
    </row>
    <row r="682" spans="1:7" ht="12.75">
      <c r="A682" s="51"/>
      <c r="B682" s="52">
        <v>500</v>
      </c>
      <c r="C682" s="51" t="s">
        <v>379</v>
      </c>
      <c r="D682" s="53"/>
      <c r="E682" s="54">
        <v>500</v>
      </c>
      <c r="F682" s="38"/>
      <c r="G682" s="84"/>
    </row>
    <row r="683" spans="1:7" ht="12.75">
      <c r="A683" s="51"/>
      <c r="B683" s="52">
        <v>600</v>
      </c>
      <c r="C683" s="51" t="s">
        <v>361</v>
      </c>
      <c r="D683" s="53"/>
      <c r="E683" s="54">
        <v>600</v>
      </c>
      <c r="F683" s="39"/>
      <c r="G683" s="84"/>
    </row>
    <row r="684" spans="1:7" s="228" customFormat="1" ht="12.75">
      <c r="A684" s="66"/>
      <c r="B684" s="80">
        <v>4402</v>
      </c>
      <c r="C684" s="97" t="s">
        <v>2372</v>
      </c>
      <c r="D684" s="82"/>
      <c r="E684" s="136">
        <v>4402</v>
      </c>
      <c r="F684" s="231">
        <f>SUM(F672:F683)</f>
        <v>0</v>
      </c>
      <c r="G684" s="66"/>
    </row>
    <row r="685" spans="1:7" ht="12.75">
      <c r="A685" s="51"/>
      <c r="B685" s="70"/>
      <c r="C685" s="224" t="s">
        <v>383</v>
      </c>
      <c r="D685" s="72"/>
      <c r="E685" s="98"/>
      <c r="F685" s="191"/>
      <c r="G685" s="84"/>
    </row>
    <row r="686" spans="1:7" ht="12.75">
      <c r="A686" s="51"/>
      <c r="B686" s="70"/>
      <c r="C686" s="65"/>
      <c r="D686" s="72"/>
      <c r="E686" s="98"/>
      <c r="F686" s="191"/>
      <c r="G686" s="84"/>
    </row>
    <row r="687" spans="1:7" ht="12.75">
      <c r="A687" s="51"/>
      <c r="B687" s="67">
        <v>4403</v>
      </c>
      <c r="C687" s="66" t="s">
        <v>1379</v>
      </c>
      <c r="D687" s="68" t="s">
        <v>1330</v>
      </c>
      <c r="E687" s="54"/>
      <c r="F687" s="191"/>
      <c r="G687" s="84"/>
    </row>
    <row r="688" spans="1:7" ht="12.75">
      <c r="A688" s="51"/>
      <c r="B688" s="52">
        <v>110</v>
      </c>
      <c r="C688" s="51" t="s">
        <v>368</v>
      </c>
      <c r="D688" s="53"/>
      <c r="E688" s="54">
        <v>110</v>
      </c>
      <c r="F688" s="38"/>
      <c r="G688" s="84"/>
    </row>
    <row r="689" spans="1:7" ht="12.75">
      <c r="A689" s="51"/>
      <c r="B689" s="52">
        <v>130</v>
      </c>
      <c r="C689" s="51" t="s">
        <v>1363</v>
      </c>
      <c r="D689" s="53"/>
      <c r="E689" s="54">
        <v>130</v>
      </c>
      <c r="F689" s="38"/>
      <c r="G689" s="84"/>
    </row>
    <row r="690" spans="1:7" ht="12.75">
      <c r="A690" s="51"/>
      <c r="B690" s="52">
        <v>140</v>
      </c>
      <c r="C690" s="51" t="s">
        <v>1374</v>
      </c>
      <c r="D690" s="53"/>
      <c r="E690" s="54">
        <v>140</v>
      </c>
      <c r="F690" s="38"/>
      <c r="G690" s="84"/>
    </row>
    <row r="691" spans="1:7" ht="12.75">
      <c r="A691" s="51"/>
      <c r="B691" s="52">
        <v>200</v>
      </c>
      <c r="C691" s="51" t="s">
        <v>366</v>
      </c>
      <c r="D691" s="53"/>
      <c r="E691" s="54">
        <v>200</v>
      </c>
      <c r="F691" s="38"/>
      <c r="G691" s="84"/>
    </row>
    <row r="692" spans="1:7" ht="12.75">
      <c r="A692" s="51"/>
      <c r="B692" s="52">
        <v>221</v>
      </c>
      <c r="C692" s="51" t="s">
        <v>365</v>
      </c>
      <c r="D692" s="53"/>
      <c r="E692" s="54">
        <v>221</v>
      </c>
      <c r="F692" s="38"/>
      <c r="G692" s="84"/>
    </row>
    <row r="693" spans="1:7" ht="12.75">
      <c r="A693" s="51"/>
      <c r="B693" s="52">
        <v>300</v>
      </c>
      <c r="C693" s="51" t="s">
        <v>364</v>
      </c>
      <c r="D693" s="53"/>
      <c r="E693" s="54">
        <v>300</v>
      </c>
      <c r="F693" s="38"/>
      <c r="G693" s="84"/>
    </row>
    <row r="694" spans="1:7" ht="12.75">
      <c r="A694" s="51"/>
      <c r="B694" s="52">
        <v>382</v>
      </c>
      <c r="C694" s="51" t="s">
        <v>363</v>
      </c>
      <c r="D694" s="53"/>
      <c r="E694" s="54">
        <v>382</v>
      </c>
      <c r="F694" s="38"/>
      <c r="G694" s="84"/>
    </row>
    <row r="695" spans="1:7" ht="12.75">
      <c r="A695" s="51"/>
      <c r="B695" s="52">
        <v>400</v>
      </c>
      <c r="C695" s="51" t="s">
        <v>362</v>
      </c>
      <c r="D695" s="53"/>
      <c r="E695" s="54">
        <v>400</v>
      </c>
      <c r="F695" s="38"/>
      <c r="G695" s="84"/>
    </row>
    <row r="696" spans="1:7" ht="12.75">
      <c r="A696" s="51"/>
      <c r="B696" s="52">
        <v>420</v>
      </c>
      <c r="C696" s="51" t="s">
        <v>370</v>
      </c>
      <c r="D696" s="53"/>
      <c r="E696" s="54">
        <v>420</v>
      </c>
      <c r="F696" s="38"/>
      <c r="G696" s="84"/>
    </row>
    <row r="697" spans="1:7" ht="12.75">
      <c r="A697" s="51"/>
      <c r="B697" s="52">
        <v>425</v>
      </c>
      <c r="C697" s="51" t="s">
        <v>1828</v>
      </c>
      <c r="D697" s="53"/>
      <c r="E697" s="54">
        <v>425</v>
      </c>
      <c r="F697" s="38"/>
      <c r="G697" s="84"/>
    </row>
    <row r="698" spans="1:7" ht="12.75">
      <c r="A698" s="51"/>
      <c r="B698" s="52">
        <v>500</v>
      </c>
      <c r="C698" s="51" t="s">
        <v>379</v>
      </c>
      <c r="D698" s="53"/>
      <c r="E698" s="54">
        <v>500</v>
      </c>
      <c r="F698" s="38"/>
      <c r="G698" s="84"/>
    </row>
    <row r="699" spans="1:7" ht="12.75">
      <c r="A699" s="51"/>
      <c r="B699" s="52">
        <v>600</v>
      </c>
      <c r="C699" s="51" t="s">
        <v>361</v>
      </c>
      <c r="D699" s="53"/>
      <c r="E699" s="54">
        <v>600</v>
      </c>
      <c r="F699" s="39"/>
      <c r="G699" s="84"/>
    </row>
    <row r="700" spans="1:7" s="228" customFormat="1" ht="12.75">
      <c r="A700" s="66"/>
      <c r="B700" s="80">
        <v>4403</v>
      </c>
      <c r="C700" s="97" t="s">
        <v>2373</v>
      </c>
      <c r="D700" s="82"/>
      <c r="E700" s="136">
        <v>4403</v>
      </c>
      <c r="F700" s="231">
        <f>SUM(F688:F699)</f>
        <v>0</v>
      </c>
      <c r="G700" s="66"/>
    </row>
    <row r="701" spans="1:7" ht="12.75">
      <c r="A701" s="51"/>
      <c r="B701" s="70"/>
      <c r="C701" s="224" t="s">
        <v>383</v>
      </c>
      <c r="D701" s="72"/>
      <c r="E701" s="87"/>
      <c r="F701" s="191"/>
      <c r="G701" s="84"/>
    </row>
    <row r="702" spans="1:7" ht="12.75">
      <c r="A702" s="51"/>
      <c r="B702" s="70"/>
      <c r="C702" s="224"/>
      <c r="D702" s="72"/>
      <c r="E702" s="87"/>
      <c r="F702" s="191"/>
      <c r="G702" s="84"/>
    </row>
    <row r="703" spans="1:7" ht="12.75">
      <c r="A703" s="51"/>
      <c r="B703" s="67">
        <v>4404</v>
      </c>
      <c r="C703" s="66" t="s">
        <v>1380</v>
      </c>
      <c r="D703" s="68" t="s">
        <v>1331</v>
      </c>
      <c r="E703" s="54"/>
      <c r="F703" s="191"/>
      <c r="G703" s="84"/>
    </row>
    <row r="704" spans="1:7" ht="12.75">
      <c r="A704" s="51"/>
      <c r="B704" s="52">
        <v>110</v>
      </c>
      <c r="C704" s="51" t="s">
        <v>368</v>
      </c>
      <c r="D704" s="53"/>
      <c r="E704" s="54">
        <v>110</v>
      </c>
      <c r="F704" s="38"/>
      <c r="G704" s="84"/>
    </row>
    <row r="705" spans="1:7" ht="12.75">
      <c r="A705" s="51"/>
      <c r="B705" s="52">
        <v>130</v>
      </c>
      <c r="C705" s="51" t="s">
        <v>1363</v>
      </c>
      <c r="D705" s="53"/>
      <c r="E705" s="54">
        <v>130</v>
      </c>
      <c r="F705" s="38"/>
      <c r="G705" s="84"/>
    </row>
    <row r="706" spans="1:7" ht="12.75">
      <c r="A706" s="51"/>
      <c r="B706" s="52">
        <v>140</v>
      </c>
      <c r="C706" s="51" t="s">
        <v>1374</v>
      </c>
      <c r="D706" s="53"/>
      <c r="E706" s="54">
        <v>140</v>
      </c>
      <c r="F706" s="38"/>
      <c r="G706" s="84"/>
    </row>
    <row r="707" spans="1:7" ht="12.75">
      <c r="A707" s="51"/>
      <c r="B707" s="52">
        <v>200</v>
      </c>
      <c r="C707" s="51" t="s">
        <v>366</v>
      </c>
      <c r="D707" s="53"/>
      <c r="E707" s="54">
        <v>200</v>
      </c>
      <c r="F707" s="38"/>
      <c r="G707" s="84"/>
    </row>
    <row r="708" spans="1:7" ht="12.75">
      <c r="A708" s="51"/>
      <c r="B708" s="52">
        <v>221</v>
      </c>
      <c r="C708" s="51" t="s">
        <v>365</v>
      </c>
      <c r="D708" s="53"/>
      <c r="E708" s="54">
        <v>221</v>
      </c>
      <c r="F708" s="38"/>
      <c r="G708" s="84"/>
    </row>
    <row r="709" spans="1:7" ht="12.75">
      <c r="A709" s="51"/>
      <c r="B709" s="52">
        <v>300</v>
      </c>
      <c r="C709" s="51" t="s">
        <v>364</v>
      </c>
      <c r="D709" s="53"/>
      <c r="E709" s="54">
        <v>300</v>
      </c>
      <c r="F709" s="38"/>
      <c r="G709" s="84"/>
    </row>
    <row r="710" spans="1:7" ht="12.75">
      <c r="A710" s="51"/>
      <c r="B710" s="52">
        <v>382</v>
      </c>
      <c r="C710" s="51" t="s">
        <v>363</v>
      </c>
      <c r="D710" s="53"/>
      <c r="E710" s="54">
        <v>382</v>
      </c>
      <c r="F710" s="38"/>
      <c r="G710" s="84"/>
    </row>
    <row r="711" spans="1:7" ht="12.75">
      <c r="A711" s="51"/>
      <c r="B711" s="52">
        <v>400</v>
      </c>
      <c r="C711" s="51" t="s">
        <v>362</v>
      </c>
      <c r="D711" s="53"/>
      <c r="E711" s="54">
        <v>400</v>
      </c>
      <c r="F711" s="38"/>
      <c r="G711" s="84"/>
    </row>
    <row r="712" spans="1:7" s="28" customFormat="1" ht="12.75">
      <c r="A712" s="51"/>
      <c r="B712" s="52">
        <v>420</v>
      </c>
      <c r="C712" s="51" t="s">
        <v>370</v>
      </c>
      <c r="D712" s="53"/>
      <c r="E712" s="54">
        <v>420</v>
      </c>
      <c r="F712" s="38"/>
      <c r="G712" s="51"/>
    </row>
    <row r="713" spans="1:7" s="28" customFormat="1" ht="12.75">
      <c r="A713" s="51"/>
      <c r="B713" s="52">
        <v>425</v>
      </c>
      <c r="C713" s="51" t="s">
        <v>1828</v>
      </c>
      <c r="D713" s="53"/>
      <c r="E713" s="54">
        <v>425</v>
      </c>
      <c r="F713" s="38"/>
      <c r="G713" s="51"/>
    </row>
    <row r="714" spans="1:7" s="28" customFormat="1" ht="12.75">
      <c r="A714" s="51"/>
      <c r="B714" s="52">
        <v>500</v>
      </c>
      <c r="C714" s="51" t="s">
        <v>379</v>
      </c>
      <c r="D714" s="53"/>
      <c r="E714" s="54">
        <v>500</v>
      </c>
      <c r="F714" s="38"/>
      <c r="G714" s="51"/>
    </row>
    <row r="715" spans="1:7" s="28" customFormat="1" ht="12.75">
      <c r="A715" s="51"/>
      <c r="B715" s="52">
        <v>600</v>
      </c>
      <c r="C715" s="51" t="s">
        <v>361</v>
      </c>
      <c r="D715" s="53"/>
      <c r="E715" s="54">
        <v>600</v>
      </c>
      <c r="F715" s="39"/>
      <c r="G715" s="51"/>
    </row>
    <row r="716" spans="1:7" s="228" customFormat="1" ht="12.75">
      <c r="A716" s="66"/>
      <c r="B716" s="80">
        <v>4404</v>
      </c>
      <c r="C716" s="97" t="s">
        <v>2374</v>
      </c>
      <c r="D716" s="82"/>
      <c r="E716" s="136">
        <v>4404</v>
      </c>
      <c r="F716" s="231">
        <f>SUM(F704:F715)</f>
        <v>0</v>
      </c>
      <c r="G716" s="66"/>
    </row>
    <row r="717" spans="1:7" s="28" customFormat="1" ht="12.75">
      <c r="A717" s="51"/>
      <c r="B717" s="70"/>
      <c r="C717" s="224" t="s">
        <v>383</v>
      </c>
      <c r="D717" s="72"/>
      <c r="E717" s="87"/>
      <c r="F717" s="191"/>
      <c r="G717" s="51"/>
    </row>
    <row r="718" spans="1:7" s="28" customFormat="1" ht="12.75">
      <c r="A718" s="51"/>
      <c r="B718" s="70"/>
      <c r="C718" s="65"/>
      <c r="D718" s="72"/>
      <c r="E718" s="87"/>
      <c r="F718" s="191"/>
      <c r="G718" s="51"/>
    </row>
    <row r="719" spans="1:7" s="28" customFormat="1" ht="12.75">
      <c r="A719" s="51"/>
      <c r="B719" s="67">
        <v>4406</v>
      </c>
      <c r="C719" s="66" t="s">
        <v>1381</v>
      </c>
      <c r="D719" s="68" t="s">
        <v>1361</v>
      </c>
      <c r="E719" s="54"/>
      <c r="F719" s="191"/>
      <c r="G719" s="51"/>
    </row>
    <row r="720" spans="1:7" s="28" customFormat="1" ht="12.75">
      <c r="A720" s="51"/>
      <c r="B720" s="52">
        <v>110</v>
      </c>
      <c r="C720" s="51" t="s">
        <v>368</v>
      </c>
      <c r="D720" s="53"/>
      <c r="E720" s="54">
        <v>110</v>
      </c>
      <c r="F720" s="38"/>
      <c r="G720" s="51"/>
    </row>
    <row r="721" spans="1:7" s="28" customFormat="1" ht="12.75">
      <c r="A721" s="99"/>
      <c r="B721" s="52">
        <v>130</v>
      </c>
      <c r="C721" s="51" t="s">
        <v>1363</v>
      </c>
      <c r="D721" s="53"/>
      <c r="E721" s="54">
        <v>130</v>
      </c>
      <c r="F721" s="38"/>
      <c r="G721" s="51"/>
    </row>
    <row r="722" spans="1:7" s="28" customFormat="1" ht="12.75">
      <c r="A722" s="51"/>
      <c r="B722" s="52">
        <v>140</v>
      </c>
      <c r="C722" s="51" t="s">
        <v>367</v>
      </c>
      <c r="D722" s="53"/>
      <c r="E722" s="54">
        <v>140</v>
      </c>
      <c r="F722" s="38"/>
      <c r="G722" s="51"/>
    </row>
    <row r="723" spans="1:7" s="28" customFormat="1" ht="12.75">
      <c r="A723" s="51"/>
      <c r="B723" s="52">
        <v>200</v>
      </c>
      <c r="C723" s="51" t="s">
        <v>366</v>
      </c>
      <c r="D723" s="53"/>
      <c r="E723" s="54">
        <v>200</v>
      </c>
      <c r="F723" s="38"/>
      <c r="G723" s="51"/>
    </row>
    <row r="724" spans="1:7" s="28" customFormat="1" ht="12.75">
      <c r="A724" s="51"/>
      <c r="B724" s="52">
        <v>221</v>
      </c>
      <c r="C724" s="51" t="s">
        <v>365</v>
      </c>
      <c r="D724" s="53"/>
      <c r="E724" s="54">
        <v>221</v>
      </c>
      <c r="F724" s="38"/>
      <c r="G724" s="51"/>
    </row>
    <row r="725" spans="1:7" s="28" customFormat="1" ht="12.75">
      <c r="A725" s="51"/>
      <c r="B725" s="52">
        <v>300</v>
      </c>
      <c r="C725" s="51" t="s">
        <v>364</v>
      </c>
      <c r="D725" s="53"/>
      <c r="E725" s="54">
        <v>300</v>
      </c>
      <c r="F725" s="38"/>
      <c r="G725" s="51"/>
    </row>
    <row r="726" spans="1:7" s="28" customFormat="1" ht="12.75">
      <c r="A726" s="51"/>
      <c r="B726" s="52">
        <v>382</v>
      </c>
      <c r="C726" s="51" t="s">
        <v>363</v>
      </c>
      <c r="D726" s="53"/>
      <c r="E726" s="54">
        <v>382</v>
      </c>
      <c r="F726" s="38"/>
      <c r="G726" s="51"/>
    </row>
    <row r="727" spans="1:7" ht="12.75">
      <c r="A727" s="51"/>
      <c r="B727" s="52">
        <v>400</v>
      </c>
      <c r="C727" s="51" t="s">
        <v>362</v>
      </c>
      <c r="D727" s="53"/>
      <c r="E727" s="54">
        <v>400</v>
      </c>
      <c r="F727" s="38"/>
      <c r="G727" s="84"/>
    </row>
    <row r="728" spans="1:7" ht="12.75">
      <c r="A728" s="51"/>
      <c r="B728" s="52">
        <v>420</v>
      </c>
      <c r="C728" s="51" t="s">
        <v>370</v>
      </c>
      <c r="D728" s="53"/>
      <c r="E728" s="54">
        <v>420</v>
      </c>
      <c r="F728" s="38"/>
      <c r="G728" s="84"/>
    </row>
    <row r="729" spans="1:7" ht="12.75">
      <c r="A729" s="51"/>
      <c r="B729" s="52">
        <v>425</v>
      </c>
      <c r="C729" s="51" t="s">
        <v>1828</v>
      </c>
      <c r="D729" s="53"/>
      <c r="E729" s="54">
        <v>425</v>
      </c>
      <c r="F729" s="38"/>
      <c r="G729" s="84"/>
    </row>
    <row r="730" spans="1:7" ht="12.75">
      <c r="A730" s="51"/>
      <c r="B730" s="52">
        <v>500</v>
      </c>
      <c r="C730" s="51" t="s">
        <v>379</v>
      </c>
      <c r="D730" s="53"/>
      <c r="E730" s="54">
        <v>500</v>
      </c>
      <c r="F730" s="38"/>
      <c r="G730" s="84"/>
    </row>
    <row r="731" spans="1:7" ht="12.75">
      <c r="A731" s="51"/>
      <c r="B731" s="52">
        <v>600</v>
      </c>
      <c r="C731" s="51" t="s">
        <v>361</v>
      </c>
      <c r="D731" s="53"/>
      <c r="E731" s="54">
        <v>600</v>
      </c>
      <c r="F731" s="39"/>
      <c r="G731" s="84"/>
    </row>
    <row r="732" spans="1:7" s="228" customFormat="1" ht="12.75">
      <c r="A732" s="66"/>
      <c r="B732" s="80">
        <v>4406</v>
      </c>
      <c r="C732" s="97" t="s">
        <v>2375</v>
      </c>
      <c r="D732" s="82"/>
      <c r="E732" s="136">
        <v>4406</v>
      </c>
      <c r="F732" s="231">
        <f>SUM(F720:F731)</f>
        <v>0</v>
      </c>
      <c r="G732" s="66"/>
    </row>
    <row r="733" spans="1:7" ht="12.75">
      <c r="A733" s="51"/>
      <c r="B733" s="70"/>
      <c r="C733" s="224" t="s">
        <v>2312</v>
      </c>
      <c r="D733" s="72"/>
      <c r="E733" s="87"/>
      <c r="F733" s="191"/>
      <c r="G733" s="84"/>
    </row>
    <row r="734" spans="1:7" ht="12.75">
      <c r="A734" s="51"/>
      <c r="B734" s="70"/>
      <c r="C734" s="65"/>
      <c r="D734" s="72"/>
      <c r="E734" s="87"/>
      <c r="F734" s="191"/>
      <c r="G734" s="84"/>
    </row>
    <row r="735" spans="1:7" ht="12.75">
      <c r="A735" s="51"/>
      <c r="B735" s="67">
        <v>4407</v>
      </c>
      <c r="C735" s="66" t="s">
        <v>1784</v>
      </c>
      <c r="D735" s="68" t="s">
        <v>1362</v>
      </c>
      <c r="E735" s="54"/>
      <c r="F735" s="191"/>
      <c r="G735" s="84"/>
    </row>
    <row r="736" spans="1:7" ht="12.75">
      <c r="A736" s="51"/>
      <c r="B736" s="52">
        <v>110</v>
      </c>
      <c r="C736" s="51" t="s">
        <v>368</v>
      </c>
      <c r="D736" s="53"/>
      <c r="E736" s="54">
        <v>110</v>
      </c>
      <c r="F736" s="38"/>
      <c r="G736" s="84"/>
    </row>
    <row r="737" spans="1:7" ht="12.75">
      <c r="A737" s="99"/>
      <c r="B737" s="52">
        <v>130</v>
      </c>
      <c r="C737" s="51" t="s">
        <v>1363</v>
      </c>
      <c r="D737" s="53"/>
      <c r="E737" s="54">
        <v>130</v>
      </c>
      <c r="F737" s="38"/>
      <c r="G737" s="84"/>
    </row>
    <row r="738" spans="1:7" ht="12.75">
      <c r="A738" s="51"/>
      <c r="B738" s="52">
        <v>140</v>
      </c>
      <c r="C738" s="51" t="s">
        <v>367</v>
      </c>
      <c r="D738" s="53"/>
      <c r="E738" s="54">
        <v>140</v>
      </c>
      <c r="F738" s="38"/>
      <c r="G738" s="84"/>
    </row>
    <row r="739" spans="1:7" ht="12.75">
      <c r="A739" s="51"/>
      <c r="B739" s="52">
        <v>200</v>
      </c>
      <c r="C739" s="51" t="s">
        <v>366</v>
      </c>
      <c r="D739" s="53"/>
      <c r="E739" s="54">
        <v>200</v>
      </c>
      <c r="F739" s="38"/>
      <c r="G739" s="84"/>
    </row>
    <row r="740" spans="1:7" ht="12.75">
      <c r="A740" s="51"/>
      <c r="B740" s="52">
        <v>221</v>
      </c>
      <c r="C740" s="51" t="s">
        <v>365</v>
      </c>
      <c r="D740" s="53"/>
      <c r="E740" s="54">
        <v>221</v>
      </c>
      <c r="F740" s="38"/>
      <c r="G740" s="84"/>
    </row>
    <row r="741" spans="1:7" ht="12.75">
      <c r="A741" s="51"/>
      <c r="B741" s="52">
        <v>300</v>
      </c>
      <c r="C741" s="51" t="s">
        <v>364</v>
      </c>
      <c r="D741" s="53"/>
      <c r="E741" s="54">
        <v>300</v>
      </c>
      <c r="F741" s="38"/>
      <c r="G741" s="84"/>
    </row>
    <row r="742" spans="1:7" ht="12.75">
      <c r="A742" s="51"/>
      <c r="B742" s="52">
        <v>382</v>
      </c>
      <c r="C742" s="51" t="s">
        <v>363</v>
      </c>
      <c r="D742" s="53"/>
      <c r="E742" s="54">
        <v>382</v>
      </c>
      <c r="F742" s="38"/>
      <c r="G742" s="84"/>
    </row>
    <row r="743" spans="1:7" ht="12.75">
      <c r="A743" s="51"/>
      <c r="B743" s="52">
        <v>400</v>
      </c>
      <c r="C743" s="51" t="s">
        <v>362</v>
      </c>
      <c r="D743" s="53"/>
      <c r="E743" s="54">
        <v>400</v>
      </c>
      <c r="F743" s="38"/>
      <c r="G743" s="84"/>
    </row>
    <row r="744" spans="1:7" ht="12.75">
      <c r="A744" s="51"/>
      <c r="B744" s="52">
        <v>420</v>
      </c>
      <c r="C744" s="51" t="s">
        <v>370</v>
      </c>
      <c r="D744" s="53"/>
      <c r="E744" s="54">
        <v>420</v>
      </c>
      <c r="F744" s="38"/>
      <c r="G744" s="84"/>
    </row>
    <row r="745" spans="1:7" ht="12.75">
      <c r="A745" s="51"/>
      <c r="B745" s="52">
        <v>425</v>
      </c>
      <c r="C745" s="51" t="s">
        <v>1828</v>
      </c>
      <c r="D745" s="53"/>
      <c r="E745" s="54">
        <v>425</v>
      </c>
      <c r="F745" s="38"/>
      <c r="G745" s="84"/>
    </row>
    <row r="746" spans="1:7" ht="12.75">
      <c r="A746" s="51"/>
      <c r="B746" s="52">
        <v>500</v>
      </c>
      <c r="C746" s="51" t="s">
        <v>379</v>
      </c>
      <c r="D746" s="53"/>
      <c r="E746" s="54">
        <v>500</v>
      </c>
      <c r="F746" s="38"/>
      <c r="G746" s="84"/>
    </row>
    <row r="747" spans="1:7" ht="12.75">
      <c r="A747" s="51"/>
      <c r="B747" s="52">
        <v>600</v>
      </c>
      <c r="C747" s="51" t="s">
        <v>361</v>
      </c>
      <c r="D747" s="53"/>
      <c r="E747" s="54">
        <v>600</v>
      </c>
      <c r="F747" s="39"/>
      <c r="G747" s="84"/>
    </row>
    <row r="748" spans="1:7" s="228" customFormat="1" ht="12.75">
      <c r="A748" s="66"/>
      <c r="B748" s="80">
        <v>4407</v>
      </c>
      <c r="C748" s="97" t="s">
        <v>2376</v>
      </c>
      <c r="D748" s="82"/>
      <c r="E748" s="136">
        <v>4407</v>
      </c>
      <c r="F748" s="231">
        <f>SUM(F736:F747)</f>
        <v>0</v>
      </c>
      <c r="G748" s="66"/>
    </row>
    <row r="749" spans="1:7" ht="12.75">
      <c r="A749" s="51"/>
      <c r="B749" s="70"/>
      <c r="C749" s="224" t="s">
        <v>383</v>
      </c>
      <c r="D749" s="72"/>
      <c r="E749" s="87"/>
      <c r="F749" s="191"/>
      <c r="G749" s="84"/>
    </row>
    <row r="750" spans="1:7" ht="12.75">
      <c r="A750" s="51"/>
      <c r="B750" s="70"/>
      <c r="C750" s="224"/>
      <c r="D750" s="72"/>
      <c r="E750" s="87"/>
      <c r="F750" s="191"/>
      <c r="G750" s="84"/>
    </row>
    <row r="751" spans="1:7" ht="12.75">
      <c r="A751" s="51"/>
      <c r="B751" s="67">
        <v>4409</v>
      </c>
      <c r="C751" s="66" t="s">
        <v>1788</v>
      </c>
      <c r="D751" s="68" t="s">
        <v>1789</v>
      </c>
      <c r="E751" s="54"/>
      <c r="F751" s="192"/>
      <c r="G751" s="84"/>
    </row>
    <row r="752" spans="1:7" ht="12.75">
      <c r="A752" s="51"/>
      <c r="B752" s="52">
        <v>110</v>
      </c>
      <c r="C752" s="51" t="s">
        <v>368</v>
      </c>
      <c r="D752" s="53"/>
      <c r="E752" s="54">
        <v>110</v>
      </c>
      <c r="F752" s="38"/>
      <c r="G752" s="84"/>
    </row>
    <row r="753" spans="1:7" ht="12.75">
      <c r="A753" s="51"/>
      <c r="B753" s="52">
        <v>130</v>
      </c>
      <c r="C753" s="51" t="s">
        <v>1363</v>
      </c>
      <c r="D753" s="53"/>
      <c r="E753" s="54">
        <v>130</v>
      </c>
      <c r="F753" s="38"/>
      <c r="G753" s="84"/>
    </row>
    <row r="754" spans="1:7" ht="12.75">
      <c r="A754" s="51"/>
      <c r="B754" s="52">
        <v>140</v>
      </c>
      <c r="C754" s="51" t="s">
        <v>367</v>
      </c>
      <c r="D754" s="53"/>
      <c r="E754" s="54">
        <v>140</v>
      </c>
      <c r="F754" s="38"/>
      <c r="G754" s="84"/>
    </row>
    <row r="755" spans="1:7" ht="12.75">
      <c r="A755" s="51"/>
      <c r="B755" s="52">
        <v>200</v>
      </c>
      <c r="C755" s="51" t="s">
        <v>366</v>
      </c>
      <c r="D755" s="53"/>
      <c r="E755" s="54">
        <v>200</v>
      </c>
      <c r="F755" s="38"/>
      <c r="G755" s="84"/>
    </row>
    <row r="756" spans="1:7" ht="12.75">
      <c r="A756" s="51"/>
      <c r="B756" s="52">
        <v>221</v>
      </c>
      <c r="C756" s="51" t="s">
        <v>365</v>
      </c>
      <c r="D756" s="53"/>
      <c r="E756" s="54">
        <v>221</v>
      </c>
      <c r="F756" s="38"/>
      <c r="G756" s="84"/>
    </row>
    <row r="757" spans="1:7" ht="12.75">
      <c r="A757" s="51"/>
      <c r="B757" s="52">
        <v>300</v>
      </c>
      <c r="C757" s="51" t="s">
        <v>364</v>
      </c>
      <c r="D757" s="53"/>
      <c r="E757" s="54">
        <v>300</v>
      </c>
      <c r="F757" s="38"/>
      <c r="G757" s="84"/>
    </row>
    <row r="758" spans="1:7" ht="12.75">
      <c r="A758" s="51"/>
      <c r="B758" s="52">
        <v>382</v>
      </c>
      <c r="C758" s="51" t="s">
        <v>363</v>
      </c>
      <c r="D758" s="53"/>
      <c r="E758" s="54">
        <v>382</v>
      </c>
      <c r="F758" s="38"/>
      <c r="G758" s="84"/>
    </row>
    <row r="759" spans="1:7" ht="12.75">
      <c r="A759" s="51"/>
      <c r="B759" s="52">
        <v>400</v>
      </c>
      <c r="C759" s="51" t="s">
        <v>362</v>
      </c>
      <c r="D759" s="53"/>
      <c r="E759" s="54">
        <v>400</v>
      </c>
      <c r="F759" s="38"/>
      <c r="G759" s="84"/>
    </row>
    <row r="760" spans="1:7" ht="12.75">
      <c r="A760" s="51"/>
      <c r="B760" s="52">
        <v>420</v>
      </c>
      <c r="C760" s="51" t="s">
        <v>370</v>
      </c>
      <c r="D760" s="53"/>
      <c r="E760" s="54">
        <v>420</v>
      </c>
      <c r="F760" s="38"/>
      <c r="G760" s="84"/>
    </row>
    <row r="761" spans="1:7" ht="12.75">
      <c r="A761" s="51"/>
      <c r="B761" s="52">
        <v>425</v>
      </c>
      <c r="C761" s="51" t="s">
        <v>1828</v>
      </c>
      <c r="D761" s="53"/>
      <c r="E761" s="54">
        <v>425</v>
      </c>
      <c r="F761" s="38"/>
      <c r="G761" s="84"/>
    </row>
    <row r="762" spans="1:7" ht="12.75">
      <c r="A762" s="51"/>
      <c r="B762" s="52">
        <v>500</v>
      </c>
      <c r="C762" s="51" t="s">
        <v>379</v>
      </c>
      <c r="D762" s="53"/>
      <c r="E762" s="54">
        <v>500</v>
      </c>
      <c r="F762" s="38"/>
      <c r="G762" s="84"/>
    </row>
    <row r="763" spans="1:7" ht="12.75">
      <c r="A763" s="51"/>
      <c r="B763" s="52">
        <v>600</v>
      </c>
      <c r="C763" s="51" t="s">
        <v>361</v>
      </c>
      <c r="D763" s="53"/>
      <c r="E763" s="54">
        <v>600</v>
      </c>
      <c r="F763" s="39"/>
      <c r="G763" s="84"/>
    </row>
    <row r="764" spans="1:7" s="228" customFormat="1" ht="12.75">
      <c r="A764" s="66"/>
      <c r="B764" s="80">
        <v>4409</v>
      </c>
      <c r="C764" s="97" t="s">
        <v>2377</v>
      </c>
      <c r="D764" s="82"/>
      <c r="E764" s="136">
        <v>4409</v>
      </c>
      <c r="F764" s="230">
        <f>SUM(F752:F763)</f>
        <v>0</v>
      </c>
      <c r="G764" s="66"/>
    </row>
    <row r="765" spans="1:7" s="228" customFormat="1" ht="12.75">
      <c r="A765" s="66"/>
      <c r="B765" s="80"/>
      <c r="C765" s="97" t="s">
        <v>383</v>
      </c>
      <c r="D765" s="82"/>
      <c r="E765" s="136"/>
      <c r="F765" s="232"/>
      <c r="G765" s="66"/>
    </row>
    <row r="766" spans="1:7" s="228" customFormat="1" ht="12.75">
      <c r="A766" s="66"/>
      <c r="B766" s="80"/>
      <c r="C766" s="97"/>
      <c r="D766" s="82"/>
      <c r="E766" s="136"/>
      <c r="F766" s="232"/>
      <c r="G766" s="66"/>
    </row>
    <row r="767" spans="1:7" ht="12.75">
      <c r="A767" s="51"/>
      <c r="B767" s="57">
        <v>4410</v>
      </c>
      <c r="C767" s="56" t="s">
        <v>1810</v>
      </c>
      <c r="D767" s="68" t="s">
        <v>1332</v>
      </c>
      <c r="E767" s="63"/>
      <c r="F767" s="192"/>
      <c r="G767" s="84"/>
    </row>
    <row r="768" spans="1:7" ht="12.75">
      <c r="A768" s="51"/>
      <c r="B768" s="52">
        <v>110</v>
      </c>
      <c r="C768" s="51" t="s">
        <v>368</v>
      </c>
      <c r="D768" s="53"/>
      <c r="E768" s="54">
        <v>110</v>
      </c>
      <c r="F768" s="38"/>
      <c r="G768" s="84"/>
    </row>
    <row r="769" spans="1:7" ht="12.75">
      <c r="A769" s="51"/>
      <c r="B769" s="52">
        <v>130</v>
      </c>
      <c r="C769" s="51" t="s">
        <v>1363</v>
      </c>
      <c r="D769" s="53"/>
      <c r="E769" s="54">
        <v>130</v>
      </c>
      <c r="F769" s="38"/>
      <c r="G769" s="84"/>
    </row>
    <row r="770" spans="1:7" ht="12.75">
      <c r="A770" s="99"/>
      <c r="B770" s="52">
        <v>140</v>
      </c>
      <c r="C770" s="51" t="s">
        <v>1374</v>
      </c>
      <c r="D770" s="53"/>
      <c r="E770" s="54">
        <v>140</v>
      </c>
      <c r="F770" s="38"/>
      <c r="G770" s="84"/>
    </row>
    <row r="771" spans="1:7" ht="12.75">
      <c r="A771" s="51"/>
      <c r="B771" s="52">
        <v>200</v>
      </c>
      <c r="C771" s="51" t="s">
        <v>366</v>
      </c>
      <c r="D771" s="53"/>
      <c r="E771" s="54">
        <v>200</v>
      </c>
      <c r="F771" s="38"/>
      <c r="G771" s="84"/>
    </row>
    <row r="772" spans="1:7" ht="12.75">
      <c r="A772" s="51"/>
      <c r="B772" s="52">
        <v>221</v>
      </c>
      <c r="C772" s="51" t="s">
        <v>365</v>
      </c>
      <c r="D772" s="53"/>
      <c r="E772" s="54">
        <v>221</v>
      </c>
      <c r="F772" s="38"/>
      <c r="G772" s="84"/>
    </row>
    <row r="773" spans="1:7" ht="12.75">
      <c r="A773" s="51"/>
      <c r="B773" s="52">
        <v>300</v>
      </c>
      <c r="C773" s="51" t="s">
        <v>364</v>
      </c>
      <c r="D773" s="53"/>
      <c r="E773" s="54">
        <v>300</v>
      </c>
      <c r="F773" s="38"/>
      <c r="G773" s="84"/>
    </row>
    <row r="774" spans="1:7" ht="12.75">
      <c r="A774" s="51"/>
      <c r="B774" s="52">
        <v>382</v>
      </c>
      <c r="C774" s="51" t="s">
        <v>363</v>
      </c>
      <c r="D774" s="53"/>
      <c r="E774" s="54">
        <v>382</v>
      </c>
      <c r="F774" s="38"/>
      <c r="G774" s="84"/>
    </row>
    <row r="775" spans="1:7" ht="12.75">
      <c r="A775" s="51"/>
      <c r="B775" s="52">
        <v>400</v>
      </c>
      <c r="C775" s="51" t="s">
        <v>362</v>
      </c>
      <c r="D775" s="53"/>
      <c r="E775" s="54">
        <v>400</v>
      </c>
      <c r="F775" s="38"/>
      <c r="G775" s="84"/>
    </row>
    <row r="776" spans="1:7" ht="12.75">
      <c r="A776" s="51"/>
      <c r="B776" s="52">
        <v>420</v>
      </c>
      <c r="C776" s="51" t="s">
        <v>370</v>
      </c>
      <c r="D776" s="53"/>
      <c r="E776" s="54">
        <v>420</v>
      </c>
      <c r="F776" s="38"/>
      <c r="G776" s="84"/>
    </row>
    <row r="777" spans="1:7" ht="12.75">
      <c r="A777" s="51"/>
      <c r="B777" s="52">
        <v>425</v>
      </c>
      <c r="C777" s="51" t="s">
        <v>1828</v>
      </c>
      <c r="D777" s="53"/>
      <c r="E777" s="54">
        <v>425</v>
      </c>
      <c r="F777" s="38"/>
      <c r="G777" s="84"/>
    </row>
    <row r="778" spans="1:7" ht="12.75">
      <c r="A778" s="51"/>
      <c r="B778" s="52">
        <v>500</v>
      </c>
      <c r="C778" s="51" t="s">
        <v>379</v>
      </c>
      <c r="D778" s="53"/>
      <c r="E778" s="54">
        <v>500</v>
      </c>
      <c r="F778" s="38"/>
      <c r="G778" s="84"/>
    </row>
    <row r="779" spans="1:7" ht="12.75">
      <c r="A779" s="51"/>
      <c r="B779" s="52">
        <v>600</v>
      </c>
      <c r="C779" s="51" t="s">
        <v>361</v>
      </c>
      <c r="D779" s="53"/>
      <c r="E779" s="54">
        <v>600</v>
      </c>
      <c r="F779" s="39"/>
      <c r="G779" s="84"/>
    </row>
    <row r="780" spans="1:7" s="228" customFormat="1" ht="12.75">
      <c r="A780" s="66"/>
      <c r="B780" s="80">
        <v>4410</v>
      </c>
      <c r="C780" s="97" t="s">
        <v>2378</v>
      </c>
      <c r="D780" s="82"/>
      <c r="E780" s="136">
        <v>4410</v>
      </c>
      <c r="F780" s="231">
        <f>SUM(F768:F779)</f>
        <v>0</v>
      </c>
      <c r="G780" s="66"/>
    </row>
    <row r="781" spans="1:7" ht="12.75">
      <c r="A781" s="51"/>
      <c r="B781" s="70"/>
      <c r="C781" s="97" t="s">
        <v>383</v>
      </c>
      <c r="D781" s="72"/>
      <c r="E781" s="87"/>
      <c r="F781" s="191"/>
      <c r="G781" s="84"/>
    </row>
    <row r="782" spans="1:7" ht="12.75">
      <c r="A782" s="51"/>
      <c r="B782" s="70"/>
      <c r="C782" s="96"/>
      <c r="D782" s="72"/>
      <c r="E782" s="87"/>
      <c r="F782" s="191"/>
      <c r="G782" s="84"/>
    </row>
    <row r="783" spans="1:7" ht="12.75">
      <c r="A783" s="51"/>
      <c r="B783" s="57">
        <v>4411</v>
      </c>
      <c r="C783" s="66" t="s">
        <v>1340</v>
      </c>
      <c r="D783" s="68" t="s">
        <v>1333</v>
      </c>
      <c r="E783" s="55"/>
      <c r="F783" s="191"/>
      <c r="G783" s="84"/>
    </row>
    <row r="784" spans="1:7" ht="12.75">
      <c r="A784" s="51"/>
      <c r="B784" s="52">
        <v>110</v>
      </c>
      <c r="C784" s="51" t="s">
        <v>368</v>
      </c>
      <c r="D784" s="53"/>
      <c r="E784" s="54">
        <v>110</v>
      </c>
      <c r="F784" s="38"/>
      <c r="G784" s="84"/>
    </row>
    <row r="785" spans="1:7" ht="12.75">
      <c r="A785" s="51"/>
      <c r="B785" s="52">
        <v>130</v>
      </c>
      <c r="C785" s="51" t="s">
        <v>1363</v>
      </c>
      <c r="D785" s="53"/>
      <c r="E785" s="54">
        <v>130</v>
      </c>
      <c r="F785" s="38"/>
      <c r="G785" s="84"/>
    </row>
    <row r="786" spans="1:7" ht="12.75">
      <c r="A786" s="99"/>
      <c r="B786" s="52">
        <v>140</v>
      </c>
      <c r="C786" s="51" t="s">
        <v>1374</v>
      </c>
      <c r="D786" s="53"/>
      <c r="E786" s="54">
        <v>140</v>
      </c>
      <c r="F786" s="38"/>
      <c r="G786" s="84"/>
    </row>
    <row r="787" spans="1:7" ht="12.75">
      <c r="A787" s="51"/>
      <c r="B787" s="52">
        <v>200</v>
      </c>
      <c r="C787" s="51" t="s">
        <v>366</v>
      </c>
      <c r="D787" s="53"/>
      <c r="E787" s="54">
        <v>200</v>
      </c>
      <c r="F787" s="38"/>
      <c r="G787" s="84"/>
    </row>
    <row r="788" spans="1:7" ht="12.75">
      <c r="A788" s="51"/>
      <c r="B788" s="52">
        <v>221</v>
      </c>
      <c r="C788" s="51" t="s">
        <v>365</v>
      </c>
      <c r="D788" s="53"/>
      <c r="E788" s="54">
        <v>221</v>
      </c>
      <c r="F788" s="38"/>
      <c r="G788" s="84"/>
    </row>
    <row r="789" spans="1:7" ht="12.75">
      <c r="A789" s="51"/>
      <c r="B789" s="52">
        <v>300</v>
      </c>
      <c r="C789" s="51" t="s">
        <v>364</v>
      </c>
      <c r="D789" s="53"/>
      <c r="E789" s="54">
        <v>300</v>
      </c>
      <c r="F789" s="38"/>
      <c r="G789" s="84"/>
    </row>
    <row r="790" spans="1:7" ht="12.75">
      <c r="A790" s="51"/>
      <c r="B790" s="52">
        <v>382</v>
      </c>
      <c r="C790" s="51" t="s">
        <v>363</v>
      </c>
      <c r="D790" s="53"/>
      <c r="E790" s="54">
        <v>382</v>
      </c>
      <c r="F790" s="38"/>
      <c r="G790" s="84"/>
    </row>
    <row r="791" spans="1:7" ht="12.75">
      <c r="A791" s="51"/>
      <c r="B791" s="52">
        <v>400</v>
      </c>
      <c r="C791" s="51" t="s">
        <v>362</v>
      </c>
      <c r="D791" s="53"/>
      <c r="E791" s="54">
        <v>400</v>
      </c>
      <c r="F791" s="38"/>
      <c r="G791" s="84"/>
    </row>
    <row r="792" spans="1:7" ht="12.75">
      <c r="A792" s="51"/>
      <c r="B792" s="52">
        <v>420</v>
      </c>
      <c r="C792" s="51" t="s">
        <v>370</v>
      </c>
      <c r="D792" s="53"/>
      <c r="E792" s="54">
        <v>420</v>
      </c>
      <c r="F792" s="38"/>
      <c r="G792" s="84"/>
    </row>
    <row r="793" spans="1:7" ht="12.75">
      <c r="A793" s="51"/>
      <c r="B793" s="52">
        <v>425</v>
      </c>
      <c r="C793" s="51" t="s">
        <v>1828</v>
      </c>
      <c r="D793" s="53"/>
      <c r="E793" s="54">
        <v>425</v>
      </c>
      <c r="F793" s="38"/>
      <c r="G793" s="84"/>
    </row>
    <row r="794" spans="1:7" ht="12.75">
      <c r="A794" s="51"/>
      <c r="B794" s="52">
        <v>500</v>
      </c>
      <c r="C794" s="51" t="s">
        <v>379</v>
      </c>
      <c r="D794" s="53"/>
      <c r="E794" s="54">
        <v>500</v>
      </c>
      <c r="F794" s="38"/>
      <c r="G794" s="84"/>
    </row>
    <row r="795" spans="1:7" ht="12.75">
      <c r="A795" s="51"/>
      <c r="B795" s="52">
        <v>600</v>
      </c>
      <c r="C795" s="51" t="s">
        <v>361</v>
      </c>
      <c r="D795" s="53"/>
      <c r="E795" s="54">
        <v>600</v>
      </c>
      <c r="F795" s="39"/>
      <c r="G795" s="84"/>
    </row>
    <row r="796" spans="1:7" s="228" customFormat="1" ht="12.75">
      <c r="A796" s="66"/>
      <c r="B796" s="80">
        <v>4411</v>
      </c>
      <c r="C796" s="97" t="s">
        <v>2379</v>
      </c>
      <c r="D796" s="82"/>
      <c r="E796" s="136">
        <v>4411</v>
      </c>
      <c r="F796" s="231">
        <f>SUM(F784:F795)</f>
        <v>0</v>
      </c>
      <c r="G796" s="66"/>
    </row>
    <row r="797" spans="1:7" ht="12.75">
      <c r="A797" s="51"/>
      <c r="B797" s="70"/>
      <c r="C797" s="224" t="s">
        <v>383</v>
      </c>
      <c r="D797" s="72"/>
      <c r="E797" s="87"/>
      <c r="F797" s="191"/>
      <c r="G797" s="84"/>
    </row>
    <row r="798" spans="1:7" ht="12.75">
      <c r="A798" s="51"/>
      <c r="B798" s="70"/>
      <c r="C798" s="65"/>
      <c r="D798" s="72"/>
      <c r="E798" s="87"/>
      <c r="F798" s="191"/>
      <c r="G798" s="84"/>
    </row>
    <row r="799" spans="1:7" ht="12.75">
      <c r="A799" s="51"/>
      <c r="B799" s="57">
        <v>4412</v>
      </c>
      <c r="C799" s="66" t="s">
        <v>1335</v>
      </c>
      <c r="D799" s="68" t="s">
        <v>1334</v>
      </c>
      <c r="E799" s="55"/>
      <c r="F799" s="191"/>
      <c r="G799" s="84"/>
    </row>
    <row r="800" spans="1:7" ht="12.75">
      <c r="A800" s="51"/>
      <c r="B800" s="52">
        <v>110</v>
      </c>
      <c r="C800" s="51" t="s">
        <v>368</v>
      </c>
      <c r="D800" s="53"/>
      <c r="E800" s="54">
        <v>110</v>
      </c>
      <c r="F800" s="38"/>
      <c r="G800" s="84"/>
    </row>
    <row r="801" spans="1:7" ht="12.75">
      <c r="A801" s="51"/>
      <c r="B801" s="52">
        <v>130</v>
      </c>
      <c r="C801" s="51" t="s">
        <v>1363</v>
      </c>
      <c r="D801" s="53"/>
      <c r="E801" s="54">
        <v>130</v>
      </c>
      <c r="F801" s="38"/>
      <c r="G801" s="84"/>
    </row>
    <row r="802" spans="1:7" ht="12.75">
      <c r="A802" s="99"/>
      <c r="B802" s="52">
        <v>140</v>
      </c>
      <c r="C802" s="51" t="s">
        <v>1374</v>
      </c>
      <c r="D802" s="53"/>
      <c r="E802" s="54">
        <v>140</v>
      </c>
      <c r="F802" s="38"/>
      <c r="G802" s="84"/>
    </row>
    <row r="803" spans="1:7" ht="12.75">
      <c r="A803" s="51"/>
      <c r="B803" s="52">
        <v>200</v>
      </c>
      <c r="C803" s="51" t="s">
        <v>366</v>
      </c>
      <c r="D803" s="53"/>
      <c r="E803" s="54">
        <v>200</v>
      </c>
      <c r="F803" s="38"/>
      <c r="G803" s="84"/>
    </row>
    <row r="804" spans="1:7" ht="12.75">
      <c r="A804" s="51"/>
      <c r="B804" s="52">
        <v>221</v>
      </c>
      <c r="C804" s="51" t="s">
        <v>365</v>
      </c>
      <c r="D804" s="53"/>
      <c r="E804" s="54">
        <v>221</v>
      </c>
      <c r="F804" s="38"/>
      <c r="G804" s="84"/>
    </row>
    <row r="805" spans="1:7" ht="12.75">
      <c r="A805" s="51"/>
      <c r="B805" s="52">
        <v>300</v>
      </c>
      <c r="C805" s="51" t="s">
        <v>364</v>
      </c>
      <c r="D805" s="53"/>
      <c r="E805" s="54">
        <v>300</v>
      </c>
      <c r="F805" s="38"/>
      <c r="G805" s="84"/>
    </row>
    <row r="806" spans="1:7" ht="12.75">
      <c r="A806" s="51"/>
      <c r="B806" s="52">
        <v>382</v>
      </c>
      <c r="C806" s="51" t="s">
        <v>363</v>
      </c>
      <c r="D806" s="53"/>
      <c r="E806" s="54">
        <v>382</v>
      </c>
      <c r="F806" s="38"/>
      <c r="G806" s="84"/>
    </row>
    <row r="807" spans="1:7" ht="12.75">
      <c r="A807" s="51"/>
      <c r="B807" s="52">
        <v>400</v>
      </c>
      <c r="C807" s="51" t="s">
        <v>362</v>
      </c>
      <c r="D807" s="53"/>
      <c r="E807" s="54">
        <v>400</v>
      </c>
      <c r="F807" s="38"/>
      <c r="G807" s="84"/>
    </row>
    <row r="808" spans="1:7" ht="12.75">
      <c r="A808" s="51"/>
      <c r="B808" s="52">
        <v>420</v>
      </c>
      <c r="C808" s="51" t="s">
        <v>370</v>
      </c>
      <c r="D808" s="53"/>
      <c r="E808" s="54">
        <v>420</v>
      </c>
      <c r="F808" s="38"/>
      <c r="G808" s="84"/>
    </row>
    <row r="809" spans="1:7" ht="12.75">
      <c r="A809" s="51"/>
      <c r="B809" s="52">
        <v>425</v>
      </c>
      <c r="C809" s="51" t="s">
        <v>1828</v>
      </c>
      <c r="D809" s="53"/>
      <c r="E809" s="54">
        <v>425</v>
      </c>
      <c r="F809" s="38"/>
      <c r="G809" s="84"/>
    </row>
    <row r="810" spans="1:7" ht="12.75">
      <c r="A810" s="51"/>
      <c r="B810" s="52">
        <v>500</v>
      </c>
      <c r="C810" s="51" t="s">
        <v>379</v>
      </c>
      <c r="D810" s="53"/>
      <c r="E810" s="54">
        <v>500</v>
      </c>
      <c r="F810" s="38"/>
      <c r="G810" s="84"/>
    </row>
    <row r="811" spans="1:7" ht="12.75">
      <c r="A811" s="51"/>
      <c r="B811" s="52">
        <v>600</v>
      </c>
      <c r="C811" s="51" t="s">
        <v>361</v>
      </c>
      <c r="D811" s="53"/>
      <c r="E811" s="54">
        <v>600</v>
      </c>
      <c r="F811" s="39"/>
      <c r="G811" s="84"/>
    </row>
    <row r="812" spans="1:7" s="228" customFormat="1" ht="12.75">
      <c r="A812" s="66"/>
      <c r="B812" s="80">
        <v>4412</v>
      </c>
      <c r="C812" s="97" t="s">
        <v>2380</v>
      </c>
      <c r="D812" s="82"/>
      <c r="E812" s="136">
        <v>4412</v>
      </c>
      <c r="F812" s="231">
        <f>SUM(F800:F811)</f>
        <v>0</v>
      </c>
      <c r="G812" s="66"/>
    </row>
    <row r="813" spans="1:7" ht="12.75">
      <c r="A813" s="51"/>
      <c r="B813" s="70"/>
      <c r="C813" s="224" t="s">
        <v>2312</v>
      </c>
      <c r="D813" s="72"/>
      <c r="E813" s="87"/>
      <c r="F813" s="191"/>
      <c r="G813" s="84"/>
    </row>
    <row r="814" spans="1:7" ht="12.75">
      <c r="A814" s="51"/>
      <c r="B814" s="70"/>
      <c r="C814" s="224"/>
      <c r="D814" s="72"/>
      <c r="E814" s="87"/>
      <c r="F814" s="191"/>
      <c r="G814" s="84"/>
    </row>
    <row r="815" spans="1:7" ht="12.75">
      <c r="A815" s="51"/>
      <c r="B815" s="101">
        <v>4414</v>
      </c>
      <c r="C815" s="66" t="s">
        <v>278</v>
      </c>
      <c r="D815" s="68" t="s">
        <v>1336</v>
      </c>
      <c r="E815" s="55"/>
      <c r="F815" s="191"/>
      <c r="G815" s="84"/>
    </row>
    <row r="816" spans="1:7" ht="12.75">
      <c r="A816" s="51"/>
      <c r="B816" s="52">
        <v>110</v>
      </c>
      <c r="C816" s="51" t="s">
        <v>368</v>
      </c>
      <c r="D816" s="53"/>
      <c r="E816" s="54">
        <v>110</v>
      </c>
      <c r="F816" s="38"/>
      <c r="G816" s="84"/>
    </row>
    <row r="817" spans="1:7" ht="12.75">
      <c r="A817" s="51"/>
      <c r="B817" s="52">
        <v>130</v>
      </c>
      <c r="C817" s="51" t="s">
        <v>1363</v>
      </c>
      <c r="D817" s="53"/>
      <c r="E817" s="54">
        <v>130</v>
      </c>
      <c r="F817" s="38"/>
      <c r="G817" s="84"/>
    </row>
    <row r="818" spans="1:7" ht="12.75">
      <c r="A818" s="99"/>
      <c r="B818" s="52">
        <v>140</v>
      </c>
      <c r="C818" s="51" t="s">
        <v>367</v>
      </c>
      <c r="D818" s="53"/>
      <c r="E818" s="54">
        <v>140</v>
      </c>
      <c r="F818" s="38"/>
      <c r="G818" s="84"/>
    </row>
    <row r="819" spans="1:7" ht="12.75">
      <c r="A819" s="51"/>
      <c r="B819" s="52">
        <v>200</v>
      </c>
      <c r="C819" s="51" t="s">
        <v>366</v>
      </c>
      <c r="D819" s="53"/>
      <c r="E819" s="54">
        <v>200</v>
      </c>
      <c r="F819" s="38"/>
      <c r="G819" s="84"/>
    </row>
    <row r="820" spans="1:7" ht="12.75">
      <c r="A820" s="51"/>
      <c r="B820" s="52">
        <v>221</v>
      </c>
      <c r="C820" s="51" t="s">
        <v>365</v>
      </c>
      <c r="D820" s="53"/>
      <c r="E820" s="54">
        <v>221</v>
      </c>
      <c r="F820" s="38"/>
      <c r="G820" s="84"/>
    </row>
    <row r="821" spans="1:7" ht="12.75">
      <c r="A821" s="51"/>
      <c r="B821" s="52">
        <v>300</v>
      </c>
      <c r="C821" s="51" t="s">
        <v>364</v>
      </c>
      <c r="D821" s="53"/>
      <c r="E821" s="54">
        <v>300</v>
      </c>
      <c r="F821" s="38"/>
      <c r="G821" s="84"/>
    </row>
    <row r="822" spans="1:7" ht="12.75">
      <c r="A822" s="60"/>
      <c r="B822" s="52">
        <v>382</v>
      </c>
      <c r="C822" s="51" t="s">
        <v>363</v>
      </c>
      <c r="D822" s="53"/>
      <c r="E822" s="54">
        <v>382</v>
      </c>
      <c r="F822" s="38"/>
      <c r="G822" s="84"/>
    </row>
    <row r="823" spans="1:7" ht="12.75">
      <c r="A823" s="60"/>
      <c r="B823" s="52">
        <v>400</v>
      </c>
      <c r="C823" s="51" t="s">
        <v>362</v>
      </c>
      <c r="D823" s="53"/>
      <c r="E823" s="54">
        <v>400</v>
      </c>
      <c r="F823" s="38"/>
      <c r="G823" s="84"/>
    </row>
    <row r="824" spans="1:7" ht="12.75">
      <c r="A824" s="51"/>
      <c r="B824" s="52">
        <v>420</v>
      </c>
      <c r="C824" s="51" t="s">
        <v>370</v>
      </c>
      <c r="D824" s="53"/>
      <c r="E824" s="54">
        <v>420</v>
      </c>
      <c r="F824" s="38"/>
      <c r="G824" s="84"/>
    </row>
    <row r="825" spans="1:7" ht="12.75">
      <c r="A825" s="51"/>
      <c r="B825" s="52">
        <v>425</v>
      </c>
      <c r="C825" s="51" t="s">
        <v>1828</v>
      </c>
      <c r="D825" s="53"/>
      <c r="E825" s="54">
        <v>425</v>
      </c>
      <c r="F825" s="38"/>
      <c r="G825" s="84"/>
    </row>
    <row r="826" spans="1:7" ht="12.75">
      <c r="A826" s="66"/>
      <c r="B826" s="52">
        <v>500</v>
      </c>
      <c r="C826" s="51" t="s">
        <v>379</v>
      </c>
      <c r="D826" s="53"/>
      <c r="E826" s="54">
        <v>500</v>
      </c>
      <c r="F826" s="38"/>
      <c r="G826" s="84"/>
    </row>
    <row r="827" spans="1:7" ht="12.75">
      <c r="A827" s="51"/>
      <c r="B827" s="52">
        <v>600</v>
      </c>
      <c r="C827" s="51" t="s">
        <v>361</v>
      </c>
      <c r="D827" s="53"/>
      <c r="E827" s="54">
        <v>600</v>
      </c>
      <c r="F827" s="39"/>
      <c r="G827" s="66"/>
    </row>
    <row r="828" spans="1:7" s="228" customFormat="1" ht="12.75">
      <c r="A828" s="66"/>
      <c r="B828" s="80">
        <v>4414</v>
      </c>
      <c r="C828" s="97" t="s">
        <v>2381</v>
      </c>
      <c r="D828" s="82"/>
      <c r="E828" s="136">
        <v>4414</v>
      </c>
      <c r="F828" s="231">
        <f>SUM(F816:F827)</f>
        <v>0</v>
      </c>
      <c r="G828" s="66"/>
    </row>
    <row r="829" spans="1:7" ht="12.75">
      <c r="A829" s="51"/>
      <c r="B829" s="70"/>
      <c r="C829" s="224" t="s">
        <v>383</v>
      </c>
      <c r="D829" s="72"/>
      <c r="E829" s="87"/>
      <c r="F829" s="191"/>
      <c r="G829" s="84"/>
    </row>
    <row r="830" spans="1:7" ht="12.75">
      <c r="A830" s="51"/>
      <c r="B830" s="70"/>
      <c r="C830" s="224"/>
      <c r="D830" s="72"/>
      <c r="E830" s="87"/>
      <c r="F830" s="191"/>
      <c r="G830" s="84"/>
    </row>
    <row r="831" spans="1:7" ht="12.75">
      <c r="A831" s="51"/>
      <c r="B831" s="67">
        <v>4415</v>
      </c>
      <c r="C831" s="66" t="s">
        <v>1341</v>
      </c>
      <c r="D831" s="68" t="s">
        <v>1337</v>
      </c>
      <c r="E831" s="54"/>
      <c r="F831" s="191"/>
      <c r="G831" s="84"/>
    </row>
    <row r="832" spans="1:7" ht="12.75">
      <c r="A832" s="51"/>
      <c r="B832" s="52">
        <v>110</v>
      </c>
      <c r="C832" s="51" t="s">
        <v>368</v>
      </c>
      <c r="D832" s="53"/>
      <c r="E832" s="54">
        <v>110</v>
      </c>
      <c r="F832" s="38"/>
      <c r="G832" s="84"/>
    </row>
    <row r="833" spans="1:7" ht="12.75">
      <c r="A833" s="51"/>
      <c r="B833" s="52">
        <v>130</v>
      </c>
      <c r="C833" s="51" t="s">
        <v>1363</v>
      </c>
      <c r="D833" s="53"/>
      <c r="E833" s="54">
        <v>130</v>
      </c>
      <c r="F833" s="38"/>
      <c r="G833" s="84"/>
    </row>
    <row r="834" spans="1:7" ht="12.75">
      <c r="A834" s="99"/>
      <c r="B834" s="52">
        <v>140</v>
      </c>
      <c r="C834" s="51" t="s">
        <v>1374</v>
      </c>
      <c r="D834" s="53"/>
      <c r="E834" s="54">
        <v>140</v>
      </c>
      <c r="F834" s="38"/>
      <c r="G834" s="84"/>
    </row>
    <row r="835" spans="1:7" ht="12.75">
      <c r="A835" s="51"/>
      <c r="B835" s="52">
        <v>200</v>
      </c>
      <c r="C835" s="51" t="s">
        <v>366</v>
      </c>
      <c r="D835" s="53"/>
      <c r="E835" s="54">
        <v>200</v>
      </c>
      <c r="F835" s="38"/>
      <c r="G835" s="84"/>
    </row>
    <row r="836" spans="1:7" ht="12.75">
      <c r="A836" s="51"/>
      <c r="B836" s="52">
        <v>221</v>
      </c>
      <c r="C836" s="51" t="s">
        <v>365</v>
      </c>
      <c r="D836" s="53"/>
      <c r="E836" s="54">
        <v>221</v>
      </c>
      <c r="F836" s="38"/>
      <c r="G836" s="84"/>
    </row>
    <row r="837" spans="1:7" ht="12.75">
      <c r="A837" s="51"/>
      <c r="B837" s="52">
        <v>300</v>
      </c>
      <c r="C837" s="51" t="s">
        <v>364</v>
      </c>
      <c r="D837" s="53"/>
      <c r="E837" s="54">
        <v>300</v>
      </c>
      <c r="F837" s="38"/>
      <c r="G837" s="84"/>
    </row>
    <row r="838" spans="1:7" ht="12.75">
      <c r="A838" s="51"/>
      <c r="B838" s="52">
        <v>382</v>
      </c>
      <c r="C838" s="51" t="s">
        <v>363</v>
      </c>
      <c r="D838" s="53"/>
      <c r="E838" s="54">
        <v>382</v>
      </c>
      <c r="F838" s="38"/>
      <c r="G838" s="84"/>
    </row>
    <row r="839" spans="1:7" ht="12.75">
      <c r="A839" s="51"/>
      <c r="B839" s="52">
        <v>400</v>
      </c>
      <c r="C839" s="51" t="s">
        <v>362</v>
      </c>
      <c r="D839" s="53"/>
      <c r="E839" s="54">
        <v>400</v>
      </c>
      <c r="F839" s="38"/>
      <c r="G839" s="84"/>
    </row>
    <row r="840" spans="1:7" ht="12.75">
      <c r="A840" s="51"/>
      <c r="B840" s="52">
        <v>420</v>
      </c>
      <c r="C840" s="51" t="s">
        <v>370</v>
      </c>
      <c r="D840" s="53"/>
      <c r="E840" s="54">
        <v>420</v>
      </c>
      <c r="F840" s="38"/>
      <c r="G840" s="84"/>
    </row>
    <row r="841" spans="1:7" ht="12.75">
      <c r="A841" s="51"/>
      <c r="B841" s="52">
        <v>425</v>
      </c>
      <c r="C841" s="51" t="s">
        <v>1828</v>
      </c>
      <c r="D841" s="53"/>
      <c r="E841" s="54">
        <v>425</v>
      </c>
      <c r="F841" s="38"/>
      <c r="G841" s="84"/>
    </row>
    <row r="842" spans="1:7" ht="12.75">
      <c r="A842" s="51"/>
      <c r="B842" s="52">
        <v>500</v>
      </c>
      <c r="C842" s="51" t="s">
        <v>379</v>
      </c>
      <c r="D842" s="53"/>
      <c r="E842" s="54">
        <v>500</v>
      </c>
      <c r="F842" s="38"/>
      <c r="G842" s="84"/>
    </row>
    <row r="843" spans="1:7" ht="12.75">
      <c r="A843" s="51"/>
      <c r="B843" s="52">
        <v>600</v>
      </c>
      <c r="C843" s="51" t="s">
        <v>361</v>
      </c>
      <c r="D843" s="53"/>
      <c r="E843" s="54">
        <v>600</v>
      </c>
      <c r="F843" s="39"/>
      <c r="G843" s="84"/>
    </row>
    <row r="844" spans="1:7" s="228" customFormat="1" ht="12.75">
      <c r="A844" s="66"/>
      <c r="B844" s="80">
        <v>4415</v>
      </c>
      <c r="C844" s="97" t="s">
        <v>2382</v>
      </c>
      <c r="D844" s="82"/>
      <c r="E844" s="136">
        <v>4415</v>
      </c>
      <c r="F844" s="231">
        <f>SUM(F832:F843)</f>
        <v>0</v>
      </c>
      <c r="G844" s="66"/>
    </row>
    <row r="845" spans="1:7" ht="12.75">
      <c r="A845" s="51"/>
      <c r="B845" s="70"/>
      <c r="C845" s="97" t="s">
        <v>2312</v>
      </c>
      <c r="D845" s="72"/>
      <c r="E845" s="87"/>
      <c r="F845" s="191"/>
      <c r="G845" s="84"/>
    </row>
    <row r="846" spans="1:7" ht="12.75">
      <c r="A846" s="51"/>
      <c r="B846" s="70"/>
      <c r="C846" s="96"/>
      <c r="D846" s="72"/>
      <c r="E846" s="87"/>
      <c r="F846" s="191"/>
      <c r="G846" s="84"/>
    </row>
    <row r="847" spans="1:7" ht="12.75">
      <c r="A847" s="51"/>
      <c r="B847" s="67">
        <v>4450</v>
      </c>
      <c r="C847" s="66" t="s">
        <v>2254</v>
      </c>
      <c r="D847" s="68" t="s">
        <v>2246</v>
      </c>
      <c r="E847" s="54"/>
      <c r="F847" s="191"/>
      <c r="G847" s="84"/>
    </row>
    <row r="848" spans="1:7" ht="12.75">
      <c r="A848" s="51"/>
      <c r="B848" s="52">
        <v>110</v>
      </c>
      <c r="C848" s="51" t="s">
        <v>368</v>
      </c>
      <c r="D848" s="53"/>
      <c r="E848" s="54">
        <v>110</v>
      </c>
      <c r="F848" s="38"/>
      <c r="G848" s="84"/>
    </row>
    <row r="849" spans="1:7" ht="12.75">
      <c r="A849" s="51"/>
      <c r="B849" s="52">
        <v>130</v>
      </c>
      <c r="C849" s="51" t="s">
        <v>1363</v>
      </c>
      <c r="D849" s="53"/>
      <c r="E849" s="54">
        <v>130</v>
      </c>
      <c r="F849" s="38"/>
      <c r="G849" s="84"/>
    </row>
    <row r="850" spans="1:7" ht="12.75">
      <c r="A850" s="99"/>
      <c r="B850" s="52">
        <v>140</v>
      </c>
      <c r="C850" s="51" t="s">
        <v>1374</v>
      </c>
      <c r="D850" s="53"/>
      <c r="E850" s="54">
        <v>140</v>
      </c>
      <c r="F850" s="38"/>
      <c r="G850" s="84"/>
    </row>
    <row r="851" spans="1:7" ht="12.75">
      <c r="A851" s="51"/>
      <c r="B851" s="52">
        <v>200</v>
      </c>
      <c r="C851" s="51" t="s">
        <v>366</v>
      </c>
      <c r="D851" s="53"/>
      <c r="E851" s="54">
        <v>200</v>
      </c>
      <c r="F851" s="38"/>
      <c r="G851" s="84"/>
    </row>
    <row r="852" spans="1:7" ht="12.75">
      <c r="A852" s="51"/>
      <c r="B852" s="52">
        <v>221</v>
      </c>
      <c r="C852" s="51" t="s">
        <v>365</v>
      </c>
      <c r="D852" s="53"/>
      <c r="E852" s="54">
        <v>221</v>
      </c>
      <c r="F852" s="38"/>
      <c r="G852" s="84"/>
    </row>
    <row r="853" spans="1:7" ht="12.75">
      <c r="A853" s="51"/>
      <c r="B853" s="52">
        <v>300</v>
      </c>
      <c r="C853" s="51" t="s">
        <v>364</v>
      </c>
      <c r="D853" s="53"/>
      <c r="E853" s="54">
        <v>300</v>
      </c>
      <c r="F853" s="38"/>
      <c r="G853" s="84"/>
    </row>
    <row r="854" spans="1:7" ht="12.75">
      <c r="A854" s="51"/>
      <c r="B854" s="52">
        <v>382</v>
      </c>
      <c r="C854" s="51" t="s">
        <v>363</v>
      </c>
      <c r="D854" s="53"/>
      <c r="E854" s="54">
        <v>382</v>
      </c>
      <c r="F854" s="38"/>
      <c r="G854" s="84"/>
    </row>
    <row r="855" spans="1:7" ht="12.75">
      <c r="A855" s="51"/>
      <c r="B855" s="52">
        <v>400</v>
      </c>
      <c r="C855" s="51" t="s">
        <v>362</v>
      </c>
      <c r="D855" s="53"/>
      <c r="E855" s="54">
        <v>400</v>
      </c>
      <c r="F855" s="38"/>
      <c r="G855" s="84"/>
    </row>
    <row r="856" spans="1:7" ht="12.75">
      <c r="A856" s="51"/>
      <c r="B856" s="52">
        <v>420</v>
      </c>
      <c r="C856" s="51" t="s">
        <v>370</v>
      </c>
      <c r="D856" s="53"/>
      <c r="E856" s="54">
        <v>420</v>
      </c>
      <c r="F856" s="38"/>
      <c r="G856" s="84"/>
    </row>
    <row r="857" spans="1:7" ht="12.75">
      <c r="A857" s="51"/>
      <c r="B857" s="52">
        <v>425</v>
      </c>
      <c r="C857" s="51" t="s">
        <v>1828</v>
      </c>
      <c r="D857" s="53"/>
      <c r="E857" s="54">
        <v>425</v>
      </c>
      <c r="F857" s="38"/>
      <c r="G857" s="84"/>
    </row>
    <row r="858" spans="1:7" ht="12.75">
      <c r="A858" s="51"/>
      <c r="B858" s="52">
        <v>500</v>
      </c>
      <c r="C858" s="51" t="s">
        <v>379</v>
      </c>
      <c r="D858" s="53"/>
      <c r="E858" s="54">
        <v>500</v>
      </c>
      <c r="F858" s="38"/>
      <c r="G858" s="84"/>
    </row>
    <row r="859" spans="1:7" ht="12.75">
      <c r="A859" s="51"/>
      <c r="B859" s="52">
        <v>600</v>
      </c>
      <c r="C859" s="51" t="s">
        <v>361</v>
      </c>
      <c r="D859" s="53"/>
      <c r="E859" s="54">
        <v>600</v>
      </c>
      <c r="F859" s="39"/>
      <c r="G859" s="84"/>
    </row>
    <row r="860" spans="1:7" ht="12.75">
      <c r="A860" s="66"/>
      <c r="B860" s="80">
        <v>4450</v>
      </c>
      <c r="C860" s="97" t="s">
        <v>2247</v>
      </c>
      <c r="D860" s="82"/>
      <c r="E860" s="136">
        <v>4450</v>
      </c>
      <c r="F860" s="231">
        <f>SUM(F848:F859)</f>
        <v>0</v>
      </c>
      <c r="G860" s="84"/>
    </row>
    <row r="861" spans="1:7" ht="12.75">
      <c r="A861" s="66"/>
      <c r="B861" s="80"/>
      <c r="C861" s="97"/>
      <c r="D861" s="82"/>
      <c r="E861" s="136"/>
      <c r="F861" s="279"/>
      <c r="G861" s="84"/>
    </row>
    <row r="862" spans="1:7" ht="12.75">
      <c r="A862" s="51"/>
      <c r="B862" s="67">
        <v>4690</v>
      </c>
      <c r="C862" s="66" t="s">
        <v>1344</v>
      </c>
      <c r="D862" s="68" t="s">
        <v>1345</v>
      </c>
      <c r="E862" s="54"/>
      <c r="F862" s="191"/>
      <c r="G862" s="84"/>
    </row>
    <row r="863" spans="1:7" ht="12.75">
      <c r="A863" s="51"/>
      <c r="B863" s="52">
        <v>110</v>
      </c>
      <c r="C863" s="51" t="s">
        <v>368</v>
      </c>
      <c r="D863" s="53"/>
      <c r="E863" s="54">
        <v>110</v>
      </c>
      <c r="F863" s="38"/>
      <c r="G863" s="84"/>
    </row>
    <row r="864" spans="1:7" ht="12.75">
      <c r="A864" s="51"/>
      <c r="B864" s="52">
        <v>130</v>
      </c>
      <c r="C864" s="51" t="s">
        <v>1363</v>
      </c>
      <c r="D864" s="53"/>
      <c r="E864" s="54">
        <v>130</v>
      </c>
      <c r="F864" s="38"/>
      <c r="G864" s="84"/>
    </row>
    <row r="865" spans="1:7" ht="12.75">
      <c r="A865" s="99"/>
      <c r="B865" s="52">
        <v>140</v>
      </c>
      <c r="C865" s="51" t="s">
        <v>1374</v>
      </c>
      <c r="D865" s="53"/>
      <c r="E865" s="54">
        <v>140</v>
      </c>
      <c r="F865" s="38"/>
      <c r="G865" s="84"/>
    </row>
    <row r="866" spans="1:7" ht="12.75">
      <c r="A866" s="51"/>
      <c r="B866" s="52">
        <v>200</v>
      </c>
      <c r="C866" s="51" t="s">
        <v>366</v>
      </c>
      <c r="D866" s="53"/>
      <c r="E866" s="54">
        <v>200</v>
      </c>
      <c r="F866" s="38"/>
      <c r="G866" s="84"/>
    </row>
    <row r="867" spans="1:7" ht="12.75">
      <c r="A867" s="51"/>
      <c r="B867" s="52">
        <v>221</v>
      </c>
      <c r="C867" s="51" t="s">
        <v>365</v>
      </c>
      <c r="D867" s="53"/>
      <c r="E867" s="54">
        <v>221</v>
      </c>
      <c r="F867" s="38"/>
      <c r="G867" s="84"/>
    </row>
    <row r="868" spans="1:7" ht="12.75">
      <c r="A868" s="51"/>
      <c r="B868" s="52">
        <v>300</v>
      </c>
      <c r="C868" s="51" t="s">
        <v>364</v>
      </c>
      <c r="D868" s="53"/>
      <c r="E868" s="54">
        <v>300</v>
      </c>
      <c r="F868" s="38"/>
      <c r="G868" s="84"/>
    </row>
    <row r="869" spans="1:7" ht="12.75">
      <c r="A869" s="51"/>
      <c r="B869" s="52">
        <v>382</v>
      </c>
      <c r="C869" s="51" t="s">
        <v>363</v>
      </c>
      <c r="D869" s="53"/>
      <c r="E869" s="54">
        <v>382</v>
      </c>
      <c r="F869" s="38"/>
      <c r="G869" s="84"/>
    </row>
    <row r="870" spans="1:7" ht="12.75">
      <c r="A870" s="51"/>
      <c r="B870" s="52">
        <v>400</v>
      </c>
      <c r="C870" s="51" t="s">
        <v>362</v>
      </c>
      <c r="D870" s="53"/>
      <c r="E870" s="54">
        <v>400</v>
      </c>
      <c r="F870" s="38"/>
      <c r="G870" s="84"/>
    </row>
    <row r="871" spans="1:7" ht="12.75">
      <c r="A871" s="51"/>
      <c r="B871" s="52">
        <v>420</v>
      </c>
      <c r="C871" s="51" t="s">
        <v>370</v>
      </c>
      <c r="D871" s="53"/>
      <c r="E871" s="54">
        <v>420</v>
      </c>
      <c r="F871" s="38"/>
      <c r="G871" s="84"/>
    </row>
    <row r="872" spans="1:7" ht="12.75">
      <c r="A872" s="51"/>
      <c r="B872" s="52">
        <v>425</v>
      </c>
      <c r="C872" s="51" t="s">
        <v>1828</v>
      </c>
      <c r="D872" s="53"/>
      <c r="E872" s="54">
        <v>425</v>
      </c>
      <c r="F872" s="38"/>
      <c r="G872" s="84"/>
    </row>
    <row r="873" spans="1:7" ht="12.75">
      <c r="A873" s="51"/>
      <c r="B873" s="52">
        <v>500</v>
      </c>
      <c r="C873" s="51" t="s">
        <v>379</v>
      </c>
      <c r="D873" s="53"/>
      <c r="E873" s="54">
        <v>500</v>
      </c>
      <c r="F873" s="38"/>
      <c r="G873" s="84"/>
    </row>
    <row r="874" spans="1:7" ht="12.75">
      <c r="A874" s="66"/>
      <c r="B874" s="52">
        <v>600</v>
      </c>
      <c r="C874" s="51" t="s">
        <v>361</v>
      </c>
      <c r="D874" s="53"/>
      <c r="E874" s="54">
        <v>600</v>
      </c>
      <c r="F874" s="39"/>
      <c r="G874" s="84"/>
    </row>
    <row r="875" spans="1:7" s="228" customFormat="1" ht="12.75">
      <c r="A875" s="66"/>
      <c r="B875" s="80">
        <v>4690</v>
      </c>
      <c r="C875" s="97" t="s">
        <v>2396</v>
      </c>
      <c r="D875" s="82"/>
      <c r="E875" s="136">
        <v>4690</v>
      </c>
      <c r="F875" s="231">
        <f>SUM(F863:F874)</f>
        <v>0</v>
      </c>
      <c r="G875" s="66"/>
    </row>
    <row r="876" spans="1:7" s="228" customFormat="1" ht="12.75">
      <c r="A876" s="66"/>
      <c r="B876" s="80"/>
      <c r="C876" s="97" t="s">
        <v>2350</v>
      </c>
      <c r="D876" s="82"/>
      <c r="E876" s="136"/>
      <c r="F876" s="279"/>
      <c r="G876" s="66"/>
    </row>
    <row r="877" spans="1:7" s="228" customFormat="1" ht="12.75">
      <c r="A877" s="66"/>
      <c r="B877" s="80"/>
      <c r="C877" s="97"/>
      <c r="D877" s="82"/>
      <c r="E877" s="136"/>
      <c r="F877" s="279"/>
      <c r="G877" s="66"/>
    </row>
    <row r="878" spans="1:7" ht="12.75">
      <c r="A878" s="51"/>
      <c r="B878" s="67">
        <v>4700</v>
      </c>
      <c r="C878" s="66" t="s">
        <v>2398</v>
      </c>
      <c r="D878" s="68" t="s">
        <v>1338</v>
      </c>
      <c r="E878" s="54"/>
      <c r="F878" s="191"/>
      <c r="G878" s="84"/>
    </row>
    <row r="879" spans="1:7" ht="12.75">
      <c r="A879" s="51"/>
      <c r="B879" s="52">
        <v>110</v>
      </c>
      <c r="C879" s="51" t="s">
        <v>368</v>
      </c>
      <c r="D879" s="53"/>
      <c r="E879" s="54">
        <v>110</v>
      </c>
      <c r="F879" s="38"/>
      <c r="G879" s="84"/>
    </row>
    <row r="880" spans="1:7" ht="12.75">
      <c r="A880" s="51"/>
      <c r="B880" s="52">
        <v>130</v>
      </c>
      <c r="C880" s="51" t="s">
        <v>1363</v>
      </c>
      <c r="D880" s="53"/>
      <c r="E880" s="54">
        <v>130</v>
      </c>
      <c r="F880" s="38"/>
      <c r="G880" s="84"/>
    </row>
    <row r="881" spans="1:7" ht="12.75">
      <c r="A881" s="99"/>
      <c r="B881" s="52">
        <v>140</v>
      </c>
      <c r="C881" s="51" t="s">
        <v>1374</v>
      </c>
      <c r="D881" s="53"/>
      <c r="E881" s="54">
        <v>140</v>
      </c>
      <c r="F881" s="38"/>
      <c r="G881" s="84"/>
    </row>
    <row r="882" spans="1:7" ht="12.75">
      <c r="A882" s="51"/>
      <c r="B882" s="52">
        <v>200</v>
      </c>
      <c r="C882" s="51" t="s">
        <v>366</v>
      </c>
      <c r="D882" s="53"/>
      <c r="E882" s="54">
        <v>200</v>
      </c>
      <c r="F882" s="38"/>
      <c r="G882" s="84"/>
    </row>
    <row r="883" spans="1:7" ht="12.75">
      <c r="A883" s="51"/>
      <c r="B883" s="52">
        <v>221</v>
      </c>
      <c r="C883" s="51" t="s">
        <v>365</v>
      </c>
      <c r="D883" s="53"/>
      <c r="E883" s="54">
        <v>221</v>
      </c>
      <c r="F883" s="38"/>
      <c r="G883" s="84"/>
    </row>
    <row r="884" spans="1:7" ht="12.75">
      <c r="A884" s="51"/>
      <c r="B884" s="52">
        <v>300</v>
      </c>
      <c r="C884" s="51" t="s">
        <v>364</v>
      </c>
      <c r="D884" s="53"/>
      <c r="E884" s="54">
        <v>300</v>
      </c>
      <c r="F884" s="38"/>
      <c r="G884" s="84"/>
    </row>
    <row r="885" spans="1:7" ht="12.75">
      <c r="A885" s="51"/>
      <c r="B885" s="52">
        <v>382</v>
      </c>
      <c r="C885" s="51" t="s">
        <v>363</v>
      </c>
      <c r="D885" s="53"/>
      <c r="E885" s="54">
        <v>382</v>
      </c>
      <c r="F885" s="38"/>
      <c r="G885" s="84"/>
    </row>
    <row r="886" spans="1:7" ht="12.75">
      <c r="A886" s="51"/>
      <c r="B886" s="52">
        <v>400</v>
      </c>
      <c r="C886" s="51" t="s">
        <v>362</v>
      </c>
      <c r="D886" s="53"/>
      <c r="E886" s="54">
        <v>400</v>
      </c>
      <c r="F886" s="38"/>
      <c r="G886" s="84"/>
    </row>
    <row r="887" spans="1:7" ht="12.75">
      <c r="A887" s="51"/>
      <c r="B887" s="52">
        <v>420</v>
      </c>
      <c r="C887" s="51" t="s">
        <v>370</v>
      </c>
      <c r="D887" s="53"/>
      <c r="E887" s="54">
        <v>420</v>
      </c>
      <c r="F887" s="38"/>
      <c r="G887" s="84"/>
    </row>
    <row r="888" spans="1:7" ht="12.75">
      <c r="A888" s="51"/>
      <c r="B888" s="52">
        <v>425</v>
      </c>
      <c r="C888" s="51" t="s">
        <v>1828</v>
      </c>
      <c r="D888" s="53"/>
      <c r="E888" s="54">
        <v>425</v>
      </c>
      <c r="F888" s="38"/>
      <c r="G888" s="84"/>
    </row>
    <row r="889" spans="1:7" ht="12.75">
      <c r="A889" s="51"/>
      <c r="B889" s="52">
        <v>500</v>
      </c>
      <c r="C889" s="51" t="s">
        <v>379</v>
      </c>
      <c r="D889" s="53"/>
      <c r="E889" s="54">
        <v>500</v>
      </c>
      <c r="F889" s="38"/>
      <c r="G889" s="84"/>
    </row>
    <row r="890" spans="1:7" ht="12.75">
      <c r="A890" s="51"/>
      <c r="B890" s="52">
        <v>600</v>
      </c>
      <c r="C890" s="51" t="s">
        <v>361</v>
      </c>
      <c r="D890" s="53"/>
      <c r="E890" s="54">
        <v>600</v>
      </c>
      <c r="F890" s="39"/>
      <c r="G890" s="84"/>
    </row>
    <row r="891" spans="1:7" s="228" customFormat="1" ht="12.75">
      <c r="A891" s="66"/>
      <c r="B891" s="80">
        <v>4700</v>
      </c>
      <c r="C891" s="97" t="s">
        <v>2399</v>
      </c>
      <c r="D891" s="82"/>
      <c r="E891" s="136">
        <v>4700</v>
      </c>
      <c r="F891" s="231">
        <f>SUM(F879:F890)</f>
        <v>0</v>
      </c>
      <c r="G891" s="66"/>
    </row>
    <row r="892" spans="1:7" ht="12.75">
      <c r="A892" s="51"/>
      <c r="B892" s="88"/>
      <c r="C892" s="56" t="s">
        <v>383</v>
      </c>
      <c r="D892" s="88"/>
      <c r="E892" s="88"/>
      <c r="F892" s="61"/>
      <c r="G892" s="84"/>
    </row>
    <row r="893" spans="1:7" ht="12.75">
      <c r="A893" s="51"/>
      <c r="B893" s="88"/>
      <c r="C893" s="88"/>
      <c r="D893" s="88"/>
      <c r="E893" s="88"/>
      <c r="F893" s="61"/>
      <c r="G893" s="84"/>
    </row>
    <row r="894" spans="1:7" ht="12.75">
      <c r="A894" s="51"/>
      <c r="B894" s="67">
        <v>4910</v>
      </c>
      <c r="C894" s="66" t="s">
        <v>1342</v>
      </c>
      <c r="D894" s="68" t="s">
        <v>1343</v>
      </c>
      <c r="E894" s="54"/>
      <c r="F894" s="191"/>
      <c r="G894" s="84"/>
    </row>
    <row r="895" spans="1:7" ht="12.75">
      <c r="A895" s="51"/>
      <c r="B895" s="52">
        <v>110</v>
      </c>
      <c r="C895" s="51" t="s">
        <v>368</v>
      </c>
      <c r="D895" s="53"/>
      <c r="E895" s="54">
        <v>110</v>
      </c>
      <c r="F895" s="38"/>
      <c r="G895" s="84"/>
    </row>
    <row r="896" spans="1:7" ht="12.75">
      <c r="A896" s="51"/>
      <c r="B896" s="52">
        <v>130</v>
      </c>
      <c r="C896" s="51" t="s">
        <v>1363</v>
      </c>
      <c r="D896" s="53"/>
      <c r="E896" s="54">
        <v>130</v>
      </c>
      <c r="F896" s="38"/>
      <c r="G896" s="84"/>
    </row>
    <row r="897" spans="1:7" ht="12.75">
      <c r="A897" s="99"/>
      <c r="B897" s="52">
        <v>140</v>
      </c>
      <c r="C897" s="51" t="s">
        <v>367</v>
      </c>
      <c r="D897" s="53"/>
      <c r="E897" s="54">
        <v>140</v>
      </c>
      <c r="F897" s="38"/>
      <c r="G897" s="84"/>
    </row>
    <row r="898" spans="1:7" ht="12.75">
      <c r="A898" s="51"/>
      <c r="B898" s="52">
        <v>200</v>
      </c>
      <c r="C898" s="51" t="s">
        <v>366</v>
      </c>
      <c r="D898" s="53"/>
      <c r="E898" s="54">
        <v>200</v>
      </c>
      <c r="F898" s="38"/>
      <c r="G898" s="84"/>
    </row>
    <row r="899" spans="1:7" ht="12.75">
      <c r="A899" s="51"/>
      <c r="B899" s="52">
        <v>221</v>
      </c>
      <c r="C899" s="51" t="s">
        <v>365</v>
      </c>
      <c r="D899" s="53"/>
      <c r="E899" s="54">
        <v>221</v>
      </c>
      <c r="F899" s="38"/>
      <c r="G899" s="84"/>
    </row>
    <row r="900" spans="1:7" ht="12.75">
      <c r="A900" s="51"/>
      <c r="B900" s="52">
        <v>300</v>
      </c>
      <c r="C900" s="51" t="s">
        <v>364</v>
      </c>
      <c r="D900" s="53"/>
      <c r="E900" s="54">
        <v>300</v>
      </c>
      <c r="F900" s="38"/>
      <c r="G900" s="84"/>
    </row>
    <row r="901" spans="1:7" ht="12.75">
      <c r="A901" s="51"/>
      <c r="B901" s="52">
        <v>382</v>
      </c>
      <c r="C901" s="51" t="s">
        <v>363</v>
      </c>
      <c r="D901" s="53"/>
      <c r="E901" s="54">
        <v>382</v>
      </c>
      <c r="F901" s="38"/>
      <c r="G901" s="84"/>
    </row>
    <row r="902" spans="1:7" ht="12.75">
      <c r="A902" s="51"/>
      <c r="B902" s="52">
        <v>400</v>
      </c>
      <c r="C902" s="51" t="s">
        <v>362</v>
      </c>
      <c r="D902" s="53"/>
      <c r="E902" s="54">
        <v>400</v>
      </c>
      <c r="F902" s="38"/>
      <c r="G902" s="84"/>
    </row>
    <row r="903" spans="1:7" ht="12.75">
      <c r="A903" s="51"/>
      <c r="B903" s="52">
        <v>420</v>
      </c>
      <c r="C903" s="51" t="s">
        <v>370</v>
      </c>
      <c r="D903" s="53"/>
      <c r="E903" s="54">
        <v>420</v>
      </c>
      <c r="F903" s="38"/>
      <c r="G903" s="84"/>
    </row>
    <row r="904" spans="1:7" ht="12.75">
      <c r="A904" s="51"/>
      <c r="B904" s="52">
        <v>425</v>
      </c>
      <c r="C904" s="51" t="s">
        <v>1828</v>
      </c>
      <c r="D904" s="53"/>
      <c r="E904" s="54">
        <v>425</v>
      </c>
      <c r="F904" s="38"/>
      <c r="G904" s="84"/>
    </row>
    <row r="905" spans="1:7" ht="12.75">
      <c r="A905" s="51"/>
      <c r="B905" s="52">
        <v>500</v>
      </c>
      <c r="C905" s="51" t="s">
        <v>379</v>
      </c>
      <c r="D905" s="53"/>
      <c r="E905" s="54">
        <v>500</v>
      </c>
      <c r="F905" s="38"/>
      <c r="G905" s="84"/>
    </row>
    <row r="906" spans="1:7" ht="12.75">
      <c r="A906" s="51"/>
      <c r="B906" s="52">
        <v>600</v>
      </c>
      <c r="C906" s="51" t="s">
        <v>361</v>
      </c>
      <c r="D906" s="53"/>
      <c r="E906" s="54">
        <v>600</v>
      </c>
      <c r="F906" s="39"/>
      <c r="G906" s="84"/>
    </row>
    <row r="907" spans="1:7" s="228" customFormat="1" ht="12.75">
      <c r="A907" s="66"/>
      <c r="B907" s="80">
        <v>4910</v>
      </c>
      <c r="C907" s="97" t="s">
        <v>2397</v>
      </c>
      <c r="D907" s="82"/>
      <c r="E907" s="136">
        <v>4910</v>
      </c>
      <c r="F907" s="231">
        <f>SUM(F895:F906)</f>
        <v>0</v>
      </c>
      <c r="G907" s="66"/>
    </row>
    <row r="908" spans="1:7" ht="12.75">
      <c r="A908" s="51"/>
      <c r="B908" s="52"/>
      <c r="C908" s="66" t="s">
        <v>383</v>
      </c>
      <c r="D908" s="53"/>
      <c r="E908" s="54"/>
      <c r="F908" s="191"/>
      <c r="G908" s="84"/>
    </row>
    <row r="909" spans="1:7" ht="12.75">
      <c r="A909" s="51"/>
      <c r="B909" s="52"/>
      <c r="C909" s="51"/>
      <c r="D909" s="53"/>
      <c r="E909" s="54"/>
      <c r="F909" s="191"/>
      <c r="G909" s="84"/>
    </row>
    <row r="910" spans="1:7" ht="12.75">
      <c r="A910" s="51"/>
      <c r="B910" s="67">
        <v>4915</v>
      </c>
      <c r="C910" s="66" t="s">
        <v>2710</v>
      </c>
      <c r="D910" s="68" t="s">
        <v>1339</v>
      </c>
      <c r="E910" s="54"/>
      <c r="F910" s="191"/>
      <c r="G910" s="84"/>
    </row>
    <row r="911" spans="1:7" ht="12.75">
      <c r="A911" s="51"/>
      <c r="B911" s="52">
        <v>110</v>
      </c>
      <c r="C911" s="51" t="s">
        <v>368</v>
      </c>
      <c r="D911" s="53"/>
      <c r="E911" s="54">
        <v>110</v>
      </c>
      <c r="F911" s="38"/>
      <c r="G911" s="84"/>
    </row>
    <row r="912" spans="1:7" ht="12.75">
      <c r="A912" s="51"/>
      <c r="B912" s="52">
        <v>130</v>
      </c>
      <c r="C912" s="51" t="s">
        <v>1363</v>
      </c>
      <c r="D912" s="53"/>
      <c r="E912" s="54">
        <v>130</v>
      </c>
      <c r="F912" s="38"/>
      <c r="G912" s="84"/>
    </row>
    <row r="913" spans="1:7" ht="12.75">
      <c r="A913" s="99"/>
      <c r="B913" s="52">
        <v>140</v>
      </c>
      <c r="C913" s="51" t="s">
        <v>1374</v>
      </c>
      <c r="D913" s="53"/>
      <c r="E913" s="54">
        <v>140</v>
      </c>
      <c r="F913" s="38"/>
      <c r="G913" s="84"/>
    </row>
    <row r="914" spans="1:7" ht="12.75">
      <c r="A914" s="51"/>
      <c r="B914" s="52">
        <v>200</v>
      </c>
      <c r="C914" s="51" t="s">
        <v>366</v>
      </c>
      <c r="D914" s="53"/>
      <c r="E914" s="54">
        <v>200</v>
      </c>
      <c r="F914" s="38"/>
      <c r="G914" s="84"/>
    </row>
    <row r="915" spans="1:7" ht="12.75">
      <c r="A915" s="51"/>
      <c r="B915" s="52">
        <v>221</v>
      </c>
      <c r="C915" s="51" t="s">
        <v>365</v>
      </c>
      <c r="D915" s="53"/>
      <c r="E915" s="54">
        <v>221</v>
      </c>
      <c r="F915" s="38"/>
      <c r="G915" s="84"/>
    </row>
    <row r="916" spans="1:7" ht="12.75">
      <c r="A916" s="51"/>
      <c r="B916" s="52">
        <v>300</v>
      </c>
      <c r="C916" s="51" t="s">
        <v>364</v>
      </c>
      <c r="D916" s="53"/>
      <c r="E916" s="54">
        <v>300</v>
      </c>
      <c r="F916" s="38"/>
      <c r="G916" s="84"/>
    </row>
    <row r="917" spans="1:7" ht="12.75">
      <c r="A917" s="51"/>
      <c r="B917" s="52">
        <v>382</v>
      </c>
      <c r="C917" s="51" t="s">
        <v>363</v>
      </c>
      <c r="D917" s="53"/>
      <c r="E917" s="54">
        <v>382</v>
      </c>
      <c r="F917" s="38"/>
      <c r="G917" s="84"/>
    </row>
    <row r="918" spans="1:7" ht="12.75">
      <c r="A918" s="51"/>
      <c r="B918" s="52">
        <v>400</v>
      </c>
      <c r="C918" s="51" t="s">
        <v>362</v>
      </c>
      <c r="D918" s="53"/>
      <c r="E918" s="54">
        <v>400</v>
      </c>
      <c r="F918" s="38"/>
      <c r="G918" s="84"/>
    </row>
    <row r="919" spans="1:7" ht="12.75">
      <c r="A919" s="51"/>
      <c r="B919" s="52">
        <v>420</v>
      </c>
      <c r="C919" s="51" t="s">
        <v>370</v>
      </c>
      <c r="D919" s="53"/>
      <c r="E919" s="54">
        <v>420</v>
      </c>
      <c r="F919" s="38"/>
      <c r="G919" s="84"/>
    </row>
    <row r="920" spans="1:7" ht="12.75">
      <c r="A920" s="51"/>
      <c r="B920" s="52">
        <v>425</v>
      </c>
      <c r="C920" s="51" t="s">
        <v>1828</v>
      </c>
      <c r="D920" s="53"/>
      <c r="E920" s="54">
        <v>425</v>
      </c>
      <c r="F920" s="38"/>
      <c r="G920" s="84"/>
    </row>
    <row r="921" spans="1:7" ht="12.75">
      <c r="A921" s="51"/>
      <c r="B921" s="52">
        <v>500</v>
      </c>
      <c r="C921" s="51" t="s">
        <v>379</v>
      </c>
      <c r="D921" s="53"/>
      <c r="E921" s="54">
        <v>500</v>
      </c>
      <c r="F921" s="38"/>
      <c r="G921" s="84"/>
    </row>
    <row r="922" spans="1:7" ht="12.75">
      <c r="A922" s="51"/>
      <c r="B922" s="52">
        <v>600</v>
      </c>
      <c r="C922" s="51" t="s">
        <v>361</v>
      </c>
      <c r="D922" s="53"/>
      <c r="E922" s="54">
        <v>600</v>
      </c>
      <c r="F922" s="39"/>
      <c r="G922" s="84"/>
    </row>
    <row r="923" spans="1:7" s="228" customFormat="1" ht="12.75">
      <c r="A923" s="66"/>
      <c r="B923" s="80">
        <v>4915</v>
      </c>
      <c r="C923" s="97" t="s">
        <v>2711</v>
      </c>
      <c r="D923" s="82"/>
      <c r="E923" s="136">
        <v>4915</v>
      </c>
      <c r="F923" s="231">
        <f>SUM(F911:F922)</f>
        <v>0</v>
      </c>
      <c r="G923" s="66"/>
    </row>
    <row r="924" spans="1:7" ht="12.75">
      <c r="A924" s="51"/>
      <c r="B924" s="52"/>
      <c r="C924" s="66" t="s">
        <v>383</v>
      </c>
      <c r="D924" s="53"/>
      <c r="E924" s="54"/>
      <c r="F924" s="191"/>
      <c r="G924" s="84"/>
    </row>
    <row r="925" spans="1:7" ht="12.75">
      <c r="A925" s="51"/>
      <c r="B925" s="52"/>
      <c r="C925" s="51"/>
      <c r="D925" s="53"/>
      <c r="E925" s="54"/>
      <c r="F925" s="191"/>
      <c r="G925" s="84"/>
    </row>
    <row r="926" spans="1:7" ht="12.75">
      <c r="A926" s="51"/>
      <c r="B926" s="67">
        <v>4925</v>
      </c>
      <c r="C926" s="56" t="s">
        <v>2730</v>
      </c>
      <c r="D926" s="60"/>
      <c r="E926" s="55"/>
      <c r="F926" s="191"/>
      <c r="G926" s="84"/>
    </row>
    <row r="927" spans="1:7" ht="12.75">
      <c r="A927" s="51"/>
      <c r="B927" s="52">
        <v>110</v>
      </c>
      <c r="C927" s="51" t="s">
        <v>368</v>
      </c>
      <c r="D927" s="68" t="s">
        <v>1346</v>
      </c>
      <c r="E927" s="54">
        <v>110</v>
      </c>
      <c r="F927" s="38"/>
      <c r="G927" s="84"/>
    </row>
    <row r="928" spans="1:7" ht="12.75">
      <c r="A928" s="51"/>
      <c r="B928" s="52">
        <v>130</v>
      </c>
      <c r="C928" s="51" t="s">
        <v>1363</v>
      </c>
      <c r="D928" s="53"/>
      <c r="E928" s="54">
        <v>130</v>
      </c>
      <c r="F928" s="38"/>
      <c r="G928" s="84"/>
    </row>
    <row r="929" spans="1:7" ht="12.75">
      <c r="A929" s="99"/>
      <c r="B929" s="52">
        <v>140</v>
      </c>
      <c r="C929" s="51" t="s">
        <v>367</v>
      </c>
      <c r="D929" s="53"/>
      <c r="E929" s="54">
        <v>140</v>
      </c>
      <c r="F929" s="38"/>
      <c r="G929" s="84"/>
    </row>
    <row r="930" spans="1:7" ht="12.75">
      <c r="A930" s="99"/>
      <c r="B930" s="52">
        <v>200</v>
      </c>
      <c r="C930" s="51" t="s">
        <v>366</v>
      </c>
      <c r="D930" s="53"/>
      <c r="E930" s="54">
        <v>200</v>
      </c>
      <c r="F930" s="38"/>
      <c r="G930" s="84"/>
    </row>
    <row r="931" spans="1:7" ht="12.75">
      <c r="A931" s="51"/>
      <c r="B931" s="52">
        <v>221</v>
      </c>
      <c r="C931" s="51" t="s">
        <v>365</v>
      </c>
      <c r="D931" s="53"/>
      <c r="E931" s="54">
        <v>221</v>
      </c>
      <c r="F931" s="38"/>
      <c r="G931" s="84"/>
    </row>
    <row r="932" spans="1:7" ht="12.75">
      <c r="A932" s="51"/>
      <c r="B932" s="52">
        <v>300</v>
      </c>
      <c r="C932" s="51" t="s">
        <v>364</v>
      </c>
      <c r="D932" s="53"/>
      <c r="E932" s="54">
        <v>300</v>
      </c>
      <c r="F932" s="38"/>
      <c r="G932" s="84"/>
    </row>
    <row r="933" spans="1:7" ht="12.75">
      <c r="A933" s="51"/>
      <c r="B933" s="52">
        <v>382</v>
      </c>
      <c r="C933" s="51" t="s">
        <v>363</v>
      </c>
      <c r="D933" s="53"/>
      <c r="E933" s="54">
        <v>382</v>
      </c>
      <c r="F933" s="38"/>
      <c r="G933" s="84"/>
    </row>
    <row r="934" spans="1:7" ht="12.75">
      <c r="A934" s="51"/>
      <c r="B934" s="52">
        <v>400</v>
      </c>
      <c r="C934" s="51" t="s">
        <v>362</v>
      </c>
      <c r="D934" s="53"/>
      <c r="E934" s="54">
        <v>400</v>
      </c>
      <c r="F934" s="38"/>
      <c r="G934" s="84"/>
    </row>
    <row r="935" spans="1:7" ht="12.75">
      <c r="A935" s="51"/>
      <c r="B935" s="52">
        <v>420</v>
      </c>
      <c r="C935" s="51" t="s">
        <v>370</v>
      </c>
      <c r="D935" s="53"/>
      <c r="E935" s="54">
        <v>420</v>
      </c>
      <c r="F935" s="38"/>
      <c r="G935" s="84"/>
    </row>
    <row r="936" spans="1:7" ht="12.75">
      <c r="A936" s="51"/>
      <c r="B936" s="52">
        <v>425</v>
      </c>
      <c r="C936" s="51" t="s">
        <v>1828</v>
      </c>
      <c r="D936" s="53"/>
      <c r="E936" s="54">
        <v>425</v>
      </c>
      <c r="F936" s="38"/>
      <c r="G936" s="84"/>
    </row>
    <row r="937" spans="1:7" ht="12.75">
      <c r="A937" s="51"/>
      <c r="B937" s="52">
        <v>500</v>
      </c>
      <c r="C937" s="51" t="s">
        <v>379</v>
      </c>
      <c r="D937" s="53"/>
      <c r="E937" s="54">
        <v>500</v>
      </c>
      <c r="F937" s="38"/>
      <c r="G937" s="84"/>
    </row>
    <row r="938" spans="1:7" ht="12.75">
      <c r="A938" s="51"/>
      <c r="B938" s="52">
        <v>600</v>
      </c>
      <c r="C938" s="51" t="s">
        <v>361</v>
      </c>
      <c r="D938" s="53"/>
      <c r="E938" s="54">
        <v>600</v>
      </c>
      <c r="F938" s="39"/>
      <c r="G938" s="84"/>
    </row>
    <row r="939" spans="1:7" ht="12.75">
      <c r="A939" s="51"/>
      <c r="B939" s="80">
        <v>4925</v>
      </c>
      <c r="C939" s="56" t="s">
        <v>2731</v>
      </c>
      <c r="D939" s="82"/>
      <c r="E939" s="136">
        <v>4925</v>
      </c>
      <c r="F939" s="231">
        <f>SUM(F927:F938)</f>
        <v>0</v>
      </c>
      <c r="G939" s="84"/>
    </row>
    <row r="940" spans="1:7" ht="12.75">
      <c r="A940" s="51"/>
      <c r="B940" s="56"/>
      <c r="C940" s="56" t="s">
        <v>2712</v>
      </c>
      <c r="D940" s="56"/>
      <c r="E940" s="56"/>
      <c r="F940" s="191"/>
      <c r="G940" s="84"/>
    </row>
    <row r="941" spans="1:7" ht="12.75">
      <c r="A941" s="51"/>
      <c r="B941" s="56"/>
      <c r="C941" s="56"/>
      <c r="D941" s="56"/>
      <c r="E941" s="56"/>
      <c r="F941" s="191"/>
      <c r="G941" s="84"/>
    </row>
    <row r="942" spans="1:7" ht="12.75">
      <c r="A942" s="51"/>
      <c r="B942" s="67">
        <v>4926</v>
      </c>
      <c r="C942" s="66" t="s">
        <v>2713</v>
      </c>
      <c r="D942" s="68" t="s">
        <v>1347</v>
      </c>
      <c r="E942" s="55"/>
      <c r="F942" s="191"/>
      <c r="G942" s="84"/>
    </row>
    <row r="943" spans="1:7" ht="12.75">
      <c r="A943" s="51"/>
      <c r="B943" s="52">
        <v>110</v>
      </c>
      <c r="C943" s="51" t="s">
        <v>368</v>
      </c>
      <c r="D943" s="53"/>
      <c r="E943" s="54">
        <v>110</v>
      </c>
      <c r="F943" s="38"/>
      <c r="G943" s="84"/>
    </row>
    <row r="944" spans="1:7" ht="12.75">
      <c r="A944" s="51"/>
      <c r="B944" s="52">
        <v>130</v>
      </c>
      <c r="C944" s="51" t="s">
        <v>1363</v>
      </c>
      <c r="D944" s="53"/>
      <c r="E944" s="54">
        <v>130</v>
      </c>
      <c r="F944" s="38"/>
      <c r="G944" s="84"/>
    </row>
    <row r="945" spans="1:7" ht="12.75">
      <c r="A945" s="99"/>
      <c r="B945" s="52">
        <v>140</v>
      </c>
      <c r="C945" s="51" t="s">
        <v>1374</v>
      </c>
      <c r="D945" s="53"/>
      <c r="E945" s="54">
        <v>140</v>
      </c>
      <c r="F945" s="38"/>
      <c r="G945" s="84"/>
    </row>
    <row r="946" spans="1:7" ht="12.75">
      <c r="A946" s="51"/>
      <c r="B946" s="52">
        <v>200</v>
      </c>
      <c r="C946" s="51" t="s">
        <v>366</v>
      </c>
      <c r="D946" s="53"/>
      <c r="E946" s="54">
        <v>200</v>
      </c>
      <c r="F946" s="38"/>
      <c r="G946" s="84"/>
    </row>
    <row r="947" spans="1:7" ht="12.75">
      <c r="A947" s="51"/>
      <c r="B947" s="52">
        <v>221</v>
      </c>
      <c r="C947" s="51" t="s">
        <v>365</v>
      </c>
      <c r="D947" s="53"/>
      <c r="E947" s="54">
        <v>221</v>
      </c>
      <c r="F947" s="38"/>
      <c r="G947" s="84"/>
    </row>
    <row r="948" spans="1:7" ht="12.75">
      <c r="A948" s="51"/>
      <c r="B948" s="52">
        <v>300</v>
      </c>
      <c r="C948" s="51" t="s">
        <v>364</v>
      </c>
      <c r="D948" s="53"/>
      <c r="E948" s="54">
        <v>300</v>
      </c>
      <c r="F948" s="38"/>
      <c r="G948" s="84"/>
    </row>
    <row r="949" spans="1:7" ht="12.75">
      <c r="A949" s="51"/>
      <c r="B949" s="52">
        <v>382</v>
      </c>
      <c r="C949" s="51" t="s">
        <v>363</v>
      </c>
      <c r="D949" s="53"/>
      <c r="E949" s="54">
        <v>382</v>
      </c>
      <c r="F949" s="38"/>
      <c r="G949" s="84"/>
    </row>
    <row r="950" spans="1:7" ht="12.75">
      <c r="A950" s="51"/>
      <c r="B950" s="52">
        <v>400</v>
      </c>
      <c r="C950" s="51" t="s">
        <v>362</v>
      </c>
      <c r="D950" s="53"/>
      <c r="E950" s="54">
        <v>400</v>
      </c>
      <c r="F950" s="38"/>
      <c r="G950" s="84"/>
    </row>
    <row r="951" spans="1:7" ht="12.75">
      <c r="A951" s="51"/>
      <c r="B951" s="52">
        <v>420</v>
      </c>
      <c r="C951" s="51" t="s">
        <v>370</v>
      </c>
      <c r="D951" s="53"/>
      <c r="E951" s="54">
        <v>420</v>
      </c>
      <c r="F951" s="38"/>
      <c r="G951" s="84"/>
    </row>
    <row r="952" spans="1:7" ht="12.75">
      <c r="A952" s="51"/>
      <c r="B952" s="52">
        <v>425</v>
      </c>
      <c r="C952" s="51" t="s">
        <v>1828</v>
      </c>
      <c r="D952" s="53"/>
      <c r="E952" s="54">
        <v>425</v>
      </c>
      <c r="F952" s="38"/>
      <c r="G952" s="84"/>
    </row>
    <row r="953" spans="1:7" ht="12.75">
      <c r="A953" s="60"/>
      <c r="B953" s="52">
        <v>500</v>
      </c>
      <c r="C953" s="51" t="s">
        <v>379</v>
      </c>
      <c r="D953" s="53"/>
      <c r="E953" s="54">
        <v>500</v>
      </c>
      <c r="F953" s="38"/>
      <c r="G953" s="84"/>
    </row>
    <row r="954" spans="1:7" ht="12.75">
      <c r="A954" s="60"/>
      <c r="B954" s="52">
        <v>600</v>
      </c>
      <c r="C954" s="51" t="s">
        <v>361</v>
      </c>
      <c r="D954" s="53"/>
      <c r="E954" s="54">
        <v>600</v>
      </c>
      <c r="F954" s="39"/>
      <c r="G954" s="84"/>
    </row>
    <row r="955" spans="1:7" s="234" customFormat="1" ht="12.75">
      <c r="A955" s="224"/>
      <c r="B955" s="80">
        <v>4926</v>
      </c>
      <c r="C955" s="97" t="s">
        <v>2714</v>
      </c>
      <c r="D955" s="82"/>
      <c r="E955" s="136">
        <v>4926</v>
      </c>
      <c r="F955" s="233">
        <f>SUM(F943:F954)</f>
        <v>0</v>
      </c>
      <c r="G955" s="81"/>
    </row>
    <row r="956" spans="1:7" ht="12.75">
      <c r="A956" s="51"/>
      <c r="B956" s="60"/>
      <c r="C956" s="56" t="s">
        <v>383</v>
      </c>
      <c r="D956" s="60"/>
      <c r="F956" s="191"/>
      <c r="G956" s="84"/>
    </row>
    <row r="957" spans="1:7" ht="12.75">
      <c r="A957" s="51"/>
      <c r="B957" s="60"/>
      <c r="C957" s="60"/>
      <c r="D957" s="60"/>
      <c r="F957" s="191"/>
      <c r="G957" s="84"/>
    </row>
    <row r="958" spans="1:7" ht="12.75">
      <c r="A958" s="51"/>
      <c r="B958" s="67">
        <v>4940</v>
      </c>
      <c r="C958" s="66" t="s">
        <v>1348</v>
      </c>
      <c r="D958" s="68" t="s">
        <v>1349</v>
      </c>
      <c r="E958" s="54"/>
      <c r="F958" s="191"/>
      <c r="G958" s="84"/>
    </row>
    <row r="959" spans="1:7" ht="12.75">
      <c r="A959" s="51"/>
      <c r="B959" s="52">
        <v>110</v>
      </c>
      <c r="C959" s="51" t="s">
        <v>368</v>
      </c>
      <c r="D959" s="53"/>
      <c r="E959" s="54">
        <v>110</v>
      </c>
      <c r="F959" s="38"/>
      <c r="G959" s="84"/>
    </row>
    <row r="960" spans="1:7" ht="12.75">
      <c r="A960" s="51"/>
      <c r="B960" s="52">
        <v>130</v>
      </c>
      <c r="C960" s="51" t="s">
        <v>1363</v>
      </c>
      <c r="D960" s="53"/>
      <c r="E960" s="54">
        <v>130</v>
      </c>
      <c r="F960" s="38"/>
      <c r="G960" s="84"/>
    </row>
    <row r="961" spans="1:7" ht="12.75">
      <c r="A961" s="99"/>
      <c r="B961" s="52">
        <v>140</v>
      </c>
      <c r="C961" s="51" t="s">
        <v>1374</v>
      </c>
      <c r="D961" s="53"/>
      <c r="E961" s="54">
        <v>140</v>
      </c>
      <c r="F961" s="38"/>
      <c r="G961" s="84"/>
    </row>
    <row r="962" spans="1:7" ht="12.75">
      <c r="A962" s="51"/>
      <c r="B962" s="52">
        <v>200</v>
      </c>
      <c r="C962" s="51" t="s">
        <v>366</v>
      </c>
      <c r="D962" s="53"/>
      <c r="E962" s="54">
        <v>200</v>
      </c>
      <c r="F962" s="38"/>
      <c r="G962" s="84"/>
    </row>
    <row r="963" spans="1:7" ht="12.75">
      <c r="A963" s="51"/>
      <c r="B963" s="52">
        <v>221</v>
      </c>
      <c r="C963" s="51" t="s">
        <v>365</v>
      </c>
      <c r="D963" s="53"/>
      <c r="E963" s="54">
        <v>221</v>
      </c>
      <c r="F963" s="38"/>
      <c r="G963" s="84"/>
    </row>
    <row r="964" spans="1:7" ht="12.75">
      <c r="A964" s="51"/>
      <c r="B964" s="52">
        <v>300</v>
      </c>
      <c r="C964" s="51" t="s">
        <v>364</v>
      </c>
      <c r="D964" s="53"/>
      <c r="E964" s="54">
        <v>300</v>
      </c>
      <c r="F964" s="38"/>
      <c r="G964" s="84"/>
    </row>
    <row r="965" spans="1:7" ht="12.75">
      <c r="A965" s="51"/>
      <c r="B965" s="52">
        <v>382</v>
      </c>
      <c r="C965" s="51" t="s">
        <v>363</v>
      </c>
      <c r="D965" s="53"/>
      <c r="E965" s="54">
        <v>382</v>
      </c>
      <c r="F965" s="38"/>
      <c r="G965" s="84"/>
    </row>
    <row r="966" spans="1:7" ht="12.75">
      <c r="A966" s="51"/>
      <c r="B966" s="52">
        <v>400</v>
      </c>
      <c r="C966" s="51" t="s">
        <v>362</v>
      </c>
      <c r="D966" s="53"/>
      <c r="E966" s="54">
        <v>400</v>
      </c>
      <c r="F966" s="38"/>
      <c r="G966" s="84"/>
    </row>
    <row r="967" spans="1:7" ht="12.75">
      <c r="A967" s="51"/>
      <c r="B967" s="52">
        <v>420</v>
      </c>
      <c r="C967" s="51" t="s">
        <v>370</v>
      </c>
      <c r="D967" s="53"/>
      <c r="E967" s="54">
        <v>420</v>
      </c>
      <c r="F967" s="38"/>
      <c r="G967" s="84"/>
    </row>
    <row r="968" spans="1:7" ht="12.75">
      <c r="A968" s="51"/>
      <c r="B968" s="52">
        <v>425</v>
      </c>
      <c r="C968" s="51" t="s">
        <v>1828</v>
      </c>
      <c r="D968" s="53"/>
      <c r="E968" s="54">
        <v>425</v>
      </c>
      <c r="F968" s="38"/>
      <c r="G968" s="84"/>
    </row>
    <row r="969" spans="1:7" ht="12.75">
      <c r="A969" s="60"/>
      <c r="B969" s="52">
        <v>500</v>
      </c>
      <c r="C969" s="51" t="s">
        <v>379</v>
      </c>
      <c r="D969" s="53"/>
      <c r="E969" s="54">
        <v>500</v>
      </c>
      <c r="F969" s="38"/>
      <c r="G969" s="84"/>
    </row>
    <row r="970" spans="1:7" ht="12.75">
      <c r="A970" s="51"/>
      <c r="B970" s="52">
        <v>600</v>
      </c>
      <c r="C970" s="51" t="s">
        <v>361</v>
      </c>
      <c r="D970" s="53"/>
      <c r="E970" s="54">
        <v>600</v>
      </c>
      <c r="F970" s="39"/>
      <c r="G970" s="84"/>
    </row>
    <row r="971" spans="1:7" s="228" customFormat="1" ht="12.75">
      <c r="A971" s="56"/>
      <c r="B971" s="80">
        <v>4940</v>
      </c>
      <c r="C971" s="97" t="s">
        <v>2400</v>
      </c>
      <c r="D971" s="82"/>
      <c r="E971" s="136">
        <v>4940</v>
      </c>
      <c r="F971" s="231">
        <f>SUM(F959:F970)</f>
        <v>0</v>
      </c>
      <c r="G971" s="66"/>
    </row>
    <row r="972" spans="1:7" s="228" customFormat="1" ht="12.75">
      <c r="A972" s="56"/>
      <c r="B972" s="80"/>
      <c r="C972" s="97" t="s">
        <v>383</v>
      </c>
      <c r="D972" s="82"/>
      <c r="E972" s="136"/>
      <c r="F972" s="279"/>
      <c r="G972" s="66"/>
    </row>
    <row r="973" spans="1:7" s="228" customFormat="1" ht="12.75">
      <c r="A973" s="56"/>
      <c r="B973" s="80"/>
      <c r="C973" s="97"/>
      <c r="D973" s="82"/>
      <c r="E973" s="136"/>
      <c r="F973" s="279"/>
      <c r="G973" s="66"/>
    </row>
    <row r="974" spans="1:7" ht="12.75">
      <c r="A974" s="66"/>
      <c r="B974" s="67">
        <v>4945</v>
      </c>
      <c r="C974" s="66" t="s">
        <v>1351</v>
      </c>
      <c r="D974" s="68" t="s">
        <v>1350</v>
      </c>
      <c r="E974" s="54"/>
      <c r="F974" s="191"/>
      <c r="G974" s="84"/>
    </row>
    <row r="975" spans="1:7" ht="12.75">
      <c r="A975" s="66"/>
      <c r="B975" s="52">
        <v>110</v>
      </c>
      <c r="C975" s="51" t="s">
        <v>368</v>
      </c>
      <c r="D975" s="53"/>
      <c r="E975" s="54">
        <v>110</v>
      </c>
      <c r="F975" s="38"/>
      <c r="G975" s="84"/>
    </row>
    <row r="976" spans="1:7" ht="12.75">
      <c r="A976" s="66"/>
      <c r="B976" s="52">
        <v>130</v>
      </c>
      <c r="C976" s="51" t="s">
        <v>1363</v>
      </c>
      <c r="D976" s="53"/>
      <c r="E976" s="54">
        <v>130</v>
      </c>
      <c r="F976" s="38"/>
      <c r="G976" s="84"/>
    </row>
    <row r="977" spans="1:7" ht="12.75">
      <c r="A977" s="99"/>
      <c r="B977" s="52">
        <v>140</v>
      </c>
      <c r="C977" s="51" t="s">
        <v>367</v>
      </c>
      <c r="D977" s="53"/>
      <c r="E977" s="54">
        <v>140</v>
      </c>
      <c r="F977" s="38"/>
      <c r="G977" s="84"/>
    </row>
    <row r="978" spans="1:7" ht="12.75">
      <c r="A978" s="66"/>
      <c r="B978" s="52">
        <v>200</v>
      </c>
      <c r="C978" s="51" t="s">
        <v>366</v>
      </c>
      <c r="D978" s="53"/>
      <c r="E978" s="54">
        <v>200</v>
      </c>
      <c r="F978" s="38"/>
      <c r="G978" s="84"/>
    </row>
    <row r="979" spans="1:7" ht="12.75">
      <c r="A979" s="66"/>
      <c r="B979" s="52">
        <v>221</v>
      </c>
      <c r="C979" s="51" t="s">
        <v>365</v>
      </c>
      <c r="D979" s="53"/>
      <c r="E979" s="54">
        <v>221</v>
      </c>
      <c r="F979" s="38"/>
      <c r="G979" s="84"/>
    </row>
    <row r="980" spans="1:7" ht="12.75">
      <c r="A980" s="66"/>
      <c r="B980" s="52">
        <v>300</v>
      </c>
      <c r="C980" s="51" t="s">
        <v>364</v>
      </c>
      <c r="D980" s="53"/>
      <c r="E980" s="54">
        <v>300</v>
      </c>
      <c r="F980" s="38"/>
      <c r="G980" s="84"/>
    </row>
    <row r="981" spans="1:7" ht="12.75">
      <c r="A981" s="66"/>
      <c r="B981" s="52">
        <v>382</v>
      </c>
      <c r="C981" s="51" t="s">
        <v>363</v>
      </c>
      <c r="D981" s="53"/>
      <c r="E981" s="54">
        <v>382</v>
      </c>
      <c r="F981" s="38"/>
      <c r="G981" s="84"/>
    </row>
    <row r="982" spans="1:7" ht="12.75">
      <c r="A982" s="66"/>
      <c r="B982" s="52">
        <v>400</v>
      </c>
      <c r="C982" s="51" t="s">
        <v>362</v>
      </c>
      <c r="D982" s="53"/>
      <c r="E982" s="54">
        <v>400</v>
      </c>
      <c r="F982" s="38"/>
      <c r="G982" s="84"/>
    </row>
    <row r="983" spans="1:7" ht="12.75">
      <c r="A983" s="51"/>
      <c r="B983" s="52">
        <v>420</v>
      </c>
      <c r="C983" s="51" t="s">
        <v>370</v>
      </c>
      <c r="D983" s="53"/>
      <c r="E983" s="54">
        <v>420</v>
      </c>
      <c r="F983" s="38"/>
      <c r="G983" s="84"/>
    </row>
    <row r="984" spans="1:7" ht="12.75">
      <c r="A984" s="51"/>
      <c r="B984" s="52">
        <v>425</v>
      </c>
      <c r="C984" s="51" t="s">
        <v>1828</v>
      </c>
      <c r="D984" s="53"/>
      <c r="E984" s="54">
        <v>425</v>
      </c>
      <c r="F984" s="38"/>
      <c r="G984" s="84"/>
    </row>
    <row r="985" spans="1:7" ht="12.75">
      <c r="A985" s="66"/>
      <c r="B985" s="52">
        <v>500</v>
      </c>
      <c r="C985" s="51" t="s">
        <v>379</v>
      </c>
      <c r="D985" s="53"/>
      <c r="E985" s="54">
        <v>500</v>
      </c>
      <c r="F985" s="38"/>
      <c r="G985" s="84"/>
    </row>
    <row r="986" spans="1:7" ht="12.75">
      <c r="A986" s="66"/>
      <c r="B986" s="52">
        <v>600</v>
      </c>
      <c r="C986" s="51" t="s">
        <v>361</v>
      </c>
      <c r="D986" s="53"/>
      <c r="E986" s="54">
        <v>600</v>
      </c>
      <c r="F986" s="39"/>
      <c r="G986" s="84"/>
    </row>
    <row r="987" spans="1:7" s="234" customFormat="1" ht="12.75">
      <c r="A987" s="81"/>
      <c r="B987" s="80">
        <v>4945</v>
      </c>
      <c r="C987" s="97" t="s">
        <v>2401</v>
      </c>
      <c r="D987" s="82"/>
      <c r="E987" s="136">
        <v>4945</v>
      </c>
      <c r="F987" s="233">
        <f>SUM(F975:F986)</f>
        <v>0</v>
      </c>
      <c r="G987" s="81"/>
    </row>
    <row r="988" spans="1:7" ht="12.75">
      <c r="A988" s="66"/>
      <c r="B988" s="60"/>
      <c r="C988" s="224" t="s">
        <v>383</v>
      </c>
      <c r="D988" s="60"/>
      <c r="F988" s="191"/>
      <c r="G988" s="84"/>
    </row>
    <row r="989" spans="1:7" ht="12.75">
      <c r="A989" s="66"/>
      <c r="B989" s="60"/>
      <c r="C989" s="65"/>
      <c r="D989" s="60"/>
      <c r="F989" s="191"/>
      <c r="G989" s="84"/>
    </row>
    <row r="990" spans="1:7" ht="12.75">
      <c r="A990" s="66"/>
      <c r="B990" s="67">
        <v>4968</v>
      </c>
      <c r="C990" s="66" t="s">
        <v>2715</v>
      </c>
      <c r="D990" s="68" t="s">
        <v>1352</v>
      </c>
      <c r="E990" s="54"/>
      <c r="F990" s="191"/>
      <c r="G990" s="84"/>
    </row>
    <row r="991" spans="1:7" ht="12.75">
      <c r="A991" s="66"/>
      <c r="B991" s="52">
        <v>110</v>
      </c>
      <c r="C991" s="51" t="s">
        <v>368</v>
      </c>
      <c r="D991" s="53"/>
      <c r="E991" s="54">
        <v>110</v>
      </c>
      <c r="F991" s="38"/>
      <c r="G991" s="84"/>
    </row>
    <row r="992" spans="1:7" ht="12.75">
      <c r="A992" s="66"/>
      <c r="B992" s="52">
        <v>130</v>
      </c>
      <c r="C992" s="51" t="s">
        <v>1363</v>
      </c>
      <c r="D992" s="53"/>
      <c r="E992" s="54">
        <v>130</v>
      </c>
      <c r="F992" s="38"/>
      <c r="G992" s="84"/>
    </row>
    <row r="993" spans="1:7" ht="12.75">
      <c r="A993" s="99"/>
      <c r="B993" s="52">
        <v>140</v>
      </c>
      <c r="C993" s="51" t="s">
        <v>1374</v>
      </c>
      <c r="D993" s="53"/>
      <c r="E993" s="54">
        <v>140</v>
      </c>
      <c r="F993" s="38"/>
      <c r="G993" s="84"/>
    </row>
    <row r="994" spans="1:7" ht="12.75">
      <c r="A994" s="66"/>
      <c r="B994" s="52">
        <v>200</v>
      </c>
      <c r="C994" s="51" t="s">
        <v>366</v>
      </c>
      <c r="D994" s="53"/>
      <c r="E994" s="54">
        <v>200</v>
      </c>
      <c r="F994" s="38"/>
      <c r="G994" s="84"/>
    </row>
    <row r="995" spans="1:7" ht="12.75">
      <c r="A995" s="66"/>
      <c r="B995" s="52">
        <v>221</v>
      </c>
      <c r="C995" s="51" t="s">
        <v>365</v>
      </c>
      <c r="D995" s="53"/>
      <c r="E995" s="54">
        <v>221</v>
      </c>
      <c r="F995" s="38"/>
      <c r="G995" s="84"/>
    </row>
    <row r="996" spans="1:7" ht="12.75">
      <c r="A996" s="66"/>
      <c r="B996" s="52">
        <v>300</v>
      </c>
      <c r="C996" s="51" t="s">
        <v>364</v>
      </c>
      <c r="D996" s="53"/>
      <c r="E996" s="54">
        <v>300</v>
      </c>
      <c r="F996" s="38"/>
      <c r="G996" s="84"/>
    </row>
    <row r="997" spans="1:7" ht="12.75">
      <c r="A997" s="66"/>
      <c r="B997" s="52">
        <v>382</v>
      </c>
      <c r="C997" s="51" t="s">
        <v>363</v>
      </c>
      <c r="D997" s="53"/>
      <c r="E997" s="54">
        <v>382</v>
      </c>
      <c r="F997" s="38"/>
      <c r="G997" s="84"/>
    </row>
    <row r="998" spans="1:7" ht="12.75">
      <c r="A998" s="66"/>
      <c r="B998" s="52">
        <v>400</v>
      </c>
      <c r="C998" s="51" t="s">
        <v>362</v>
      </c>
      <c r="D998" s="53"/>
      <c r="E998" s="54">
        <v>400</v>
      </c>
      <c r="F998" s="38"/>
      <c r="G998" s="84"/>
    </row>
    <row r="999" spans="1:7" ht="12.75">
      <c r="A999" s="51"/>
      <c r="B999" s="52">
        <v>420</v>
      </c>
      <c r="C999" s="51" t="s">
        <v>370</v>
      </c>
      <c r="D999" s="53"/>
      <c r="E999" s="54">
        <v>420</v>
      </c>
      <c r="F999" s="38"/>
      <c r="G999" s="84"/>
    </row>
    <row r="1000" spans="1:7" ht="12.75">
      <c r="A1000" s="51"/>
      <c r="B1000" s="52">
        <v>425</v>
      </c>
      <c r="C1000" s="51" t="s">
        <v>1828</v>
      </c>
      <c r="D1000" s="53"/>
      <c r="E1000" s="54">
        <v>425</v>
      </c>
      <c r="F1000" s="38"/>
      <c r="G1000" s="84"/>
    </row>
    <row r="1001" spans="1:7" ht="12.75">
      <c r="A1001" s="66"/>
      <c r="B1001" s="52">
        <v>500</v>
      </c>
      <c r="C1001" s="51" t="s">
        <v>379</v>
      </c>
      <c r="D1001" s="53"/>
      <c r="E1001" s="54">
        <v>500</v>
      </c>
      <c r="F1001" s="38"/>
      <c r="G1001" s="88"/>
    </row>
    <row r="1002" spans="1:7" ht="12.75">
      <c r="A1002" s="66"/>
      <c r="B1002" s="52">
        <v>600</v>
      </c>
      <c r="C1002" s="51" t="s">
        <v>361</v>
      </c>
      <c r="D1002" s="53"/>
      <c r="E1002" s="54">
        <v>600</v>
      </c>
      <c r="F1002" s="39"/>
      <c r="G1002" s="88"/>
    </row>
    <row r="1003" spans="1:7" s="228" customFormat="1" ht="12.75">
      <c r="A1003" s="66"/>
      <c r="B1003" s="80">
        <v>4968</v>
      </c>
      <c r="C1003" s="97" t="s">
        <v>2716</v>
      </c>
      <c r="D1003" s="82"/>
      <c r="E1003" s="136">
        <v>4968</v>
      </c>
      <c r="F1003" s="231">
        <f>SUM(F991:F1002)</f>
        <v>0</v>
      </c>
      <c r="G1003" s="56"/>
    </row>
    <row r="1004" spans="1:7" ht="12.75">
      <c r="A1004" s="66"/>
      <c r="B1004" s="52"/>
      <c r="C1004" s="66" t="s">
        <v>383</v>
      </c>
      <c r="D1004" s="53"/>
      <c r="E1004" s="54"/>
      <c r="F1004" s="191"/>
      <c r="G1004" s="88"/>
    </row>
    <row r="1005" spans="1:7" ht="12.75">
      <c r="A1005" s="66"/>
      <c r="B1005" s="52"/>
      <c r="C1005" s="66"/>
      <c r="D1005" s="53"/>
      <c r="E1005" s="54"/>
      <c r="F1005" s="191"/>
      <c r="G1005" s="88"/>
    </row>
    <row r="1006" spans="1:7" ht="12.75">
      <c r="A1006" s="66"/>
      <c r="B1006" s="67">
        <v>4980</v>
      </c>
      <c r="C1006" s="66" t="s">
        <v>1354</v>
      </c>
      <c r="D1006" s="68" t="s">
        <v>1353</v>
      </c>
      <c r="E1006" s="54"/>
      <c r="F1006" s="191"/>
      <c r="G1006" s="88"/>
    </row>
    <row r="1007" spans="1:7" ht="12.75">
      <c r="A1007" s="66"/>
      <c r="B1007" s="52">
        <v>110</v>
      </c>
      <c r="C1007" s="51" t="s">
        <v>368</v>
      </c>
      <c r="D1007" s="53"/>
      <c r="E1007" s="54">
        <v>110</v>
      </c>
      <c r="F1007" s="38"/>
      <c r="G1007" s="88"/>
    </row>
    <row r="1008" spans="1:7" ht="12.75">
      <c r="A1008" s="66"/>
      <c r="B1008" s="52">
        <v>130</v>
      </c>
      <c r="C1008" s="51" t="s">
        <v>1363</v>
      </c>
      <c r="D1008" s="53"/>
      <c r="E1008" s="54">
        <v>130</v>
      </c>
      <c r="F1008" s="38"/>
      <c r="G1008" s="88"/>
    </row>
    <row r="1009" spans="1:7" ht="12.75">
      <c r="A1009" s="99"/>
      <c r="B1009" s="52">
        <v>140</v>
      </c>
      <c r="C1009" s="51" t="s">
        <v>1374</v>
      </c>
      <c r="D1009" s="53"/>
      <c r="E1009" s="54">
        <v>140</v>
      </c>
      <c r="F1009" s="38"/>
      <c r="G1009" s="88"/>
    </row>
    <row r="1010" spans="1:7" ht="12.75">
      <c r="A1010" s="66"/>
      <c r="B1010" s="52">
        <v>200</v>
      </c>
      <c r="C1010" s="51" t="s">
        <v>366</v>
      </c>
      <c r="D1010" s="53"/>
      <c r="E1010" s="54">
        <v>200</v>
      </c>
      <c r="F1010" s="38"/>
      <c r="G1010" s="88"/>
    </row>
    <row r="1011" spans="1:7" ht="12.75">
      <c r="A1011" s="66"/>
      <c r="B1011" s="52">
        <v>221</v>
      </c>
      <c r="C1011" s="51" t="s">
        <v>365</v>
      </c>
      <c r="D1011" s="53"/>
      <c r="E1011" s="54">
        <v>221</v>
      </c>
      <c r="F1011" s="38"/>
      <c r="G1011" s="88"/>
    </row>
    <row r="1012" spans="1:7" ht="12.75">
      <c r="A1012" s="66"/>
      <c r="B1012" s="52">
        <v>300</v>
      </c>
      <c r="C1012" s="51" t="s">
        <v>364</v>
      </c>
      <c r="D1012" s="53"/>
      <c r="E1012" s="54">
        <v>300</v>
      </c>
      <c r="F1012" s="38"/>
      <c r="G1012" s="88"/>
    </row>
    <row r="1013" spans="1:7" ht="12.75">
      <c r="A1013" s="66"/>
      <c r="B1013" s="52">
        <v>382</v>
      </c>
      <c r="C1013" s="51" t="s">
        <v>363</v>
      </c>
      <c r="D1013" s="53"/>
      <c r="E1013" s="54">
        <v>382</v>
      </c>
      <c r="F1013" s="38"/>
      <c r="G1013" s="88"/>
    </row>
    <row r="1014" spans="1:7" ht="12.75">
      <c r="A1014" s="66"/>
      <c r="B1014" s="52">
        <v>400</v>
      </c>
      <c r="C1014" s="51" t="s">
        <v>362</v>
      </c>
      <c r="D1014" s="53"/>
      <c r="E1014" s="54">
        <v>400</v>
      </c>
      <c r="F1014" s="38"/>
      <c r="G1014" s="88"/>
    </row>
    <row r="1015" spans="1:7" ht="12.75">
      <c r="A1015" s="51"/>
      <c r="B1015" s="52">
        <v>420</v>
      </c>
      <c r="C1015" s="51" t="s">
        <v>370</v>
      </c>
      <c r="D1015" s="53"/>
      <c r="E1015" s="54">
        <v>420</v>
      </c>
      <c r="F1015" s="38"/>
      <c r="G1015" s="88"/>
    </row>
    <row r="1016" spans="1:7" ht="12.75">
      <c r="A1016" s="51"/>
      <c r="B1016" s="52">
        <v>425</v>
      </c>
      <c r="C1016" s="51" t="s">
        <v>1828</v>
      </c>
      <c r="D1016" s="53"/>
      <c r="E1016" s="54">
        <v>425</v>
      </c>
      <c r="F1016" s="38"/>
      <c r="G1016" s="88"/>
    </row>
    <row r="1017" spans="1:7" ht="12.75">
      <c r="A1017" s="66"/>
      <c r="B1017" s="52">
        <v>500</v>
      </c>
      <c r="C1017" s="51" t="s">
        <v>379</v>
      </c>
      <c r="D1017" s="53"/>
      <c r="E1017" s="54">
        <v>500</v>
      </c>
      <c r="F1017" s="38"/>
      <c r="G1017" s="88"/>
    </row>
    <row r="1018" spans="1:7" ht="12.75">
      <c r="A1018" s="66"/>
      <c r="B1018" s="52">
        <v>600</v>
      </c>
      <c r="C1018" s="51" t="s">
        <v>361</v>
      </c>
      <c r="D1018" s="53"/>
      <c r="E1018" s="54">
        <v>600</v>
      </c>
      <c r="F1018" s="39"/>
      <c r="G1018" s="88"/>
    </row>
    <row r="1019" spans="1:7" s="228" customFormat="1" ht="12.75">
      <c r="A1019" s="66"/>
      <c r="B1019" s="80">
        <v>4980</v>
      </c>
      <c r="C1019" s="97" t="s">
        <v>2402</v>
      </c>
      <c r="D1019" s="82"/>
      <c r="E1019" s="136">
        <v>4980</v>
      </c>
      <c r="F1019" s="231">
        <f>SUM(F1007:F1018)</f>
        <v>0</v>
      </c>
      <c r="G1019" s="56"/>
    </row>
    <row r="1020" spans="1:7" ht="12.75">
      <c r="A1020" s="66"/>
      <c r="B1020" s="52"/>
      <c r="C1020" s="66" t="s">
        <v>2350</v>
      </c>
      <c r="D1020" s="53"/>
      <c r="E1020" s="54"/>
      <c r="F1020" s="191"/>
      <c r="G1020" s="88"/>
    </row>
    <row r="1021" spans="1:7" ht="12.75">
      <c r="A1021" s="66"/>
      <c r="B1021" s="52"/>
      <c r="C1021" s="66"/>
      <c r="D1021" s="53"/>
      <c r="E1021" s="54"/>
      <c r="F1021" s="191"/>
      <c r="G1021" s="88"/>
    </row>
    <row r="1022" spans="1:7" ht="12.75">
      <c r="A1022" s="66"/>
      <c r="B1022" s="67">
        <v>4990</v>
      </c>
      <c r="C1022" s="66" t="s">
        <v>1356</v>
      </c>
      <c r="D1022" s="68" t="s">
        <v>1355</v>
      </c>
      <c r="E1022" s="54"/>
      <c r="F1022" s="191"/>
      <c r="G1022" s="88"/>
    </row>
    <row r="1023" spans="1:7" ht="12.75">
      <c r="A1023" s="66"/>
      <c r="B1023" s="52">
        <v>110</v>
      </c>
      <c r="C1023" s="51" t="s">
        <v>368</v>
      </c>
      <c r="D1023" s="53"/>
      <c r="E1023" s="54">
        <v>110</v>
      </c>
      <c r="F1023" s="38"/>
      <c r="G1023" s="88"/>
    </row>
    <row r="1024" spans="1:7" ht="12.75">
      <c r="A1024" s="66"/>
      <c r="B1024" s="52">
        <v>130</v>
      </c>
      <c r="C1024" s="51" t="s">
        <v>1363</v>
      </c>
      <c r="D1024" s="53"/>
      <c r="E1024" s="54">
        <v>130</v>
      </c>
      <c r="F1024" s="38"/>
      <c r="G1024" s="88"/>
    </row>
    <row r="1025" spans="1:7" ht="12.75">
      <c r="A1025" s="99"/>
      <c r="B1025" s="52">
        <v>140</v>
      </c>
      <c r="C1025" s="51" t="s">
        <v>1374</v>
      </c>
      <c r="D1025" s="53"/>
      <c r="E1025" s="54">
        <v>140</v>
      </c>
      <c r="F1025" s="38"/>
      <c r="G1025" s="88"/>
    </row>
    <row r="1026" spans="1:7" ht="12.75">
      <c r="A1026" s="66"/>
      <c r="B1026" s="52">
        <v>200</v>
      </c>
      <c r="C1026" s="51" t="s">
        <v>366</v>
      </c>
      <c r="D1026" s="53"/>
      <c r="E1026" s="54">
        <v>200</v>
      </c>
      <c r="F1026" s="38"/>
      <c r="G1026" s="88"/>
    </row>
    <row r="1027" spans="1:7" ht="12.75">
      <c r="A1027" s="66"/>
      <c r="B1027" s="52">
        <v>221</v>
      </c>
      <c r="C1027" s="51" t="s">
        <v>365</v>
      </c>
      <c r="D1027" s="53"/>
      <c r="E1027" s="54">
        <v>221</v>
      </c>
      <c r="F1027" s="38"/>
      <c r="G1027" s="88"/>
    </row>
    <row r="1028" spans="1:7" ht="12.75">
      <c r="A1028" s="66"/>
      <c r="B1028" s="52">
        <v>300</v>
      </c>
      <c r="C1028" s="51" t="s">
        <v>364</v>
      </c>
      <c r="D1028" s="53"/>
      <c r="E1028" s="54">
        <v>300</v>
      </c>
      <c r="F1028" s="38"/>
      <c r="G1028" s="88"/>
    </row>
    <row r="1029" spans="1:7" ht="12.75">
      <c r="A1029" s="66"/>
      <c r="B1029" s="52">
        <v>382</v>
      </c>
      <c r="C1029" s="51" t="s">
        <v>363</v>
      </c>
      <c r="D1029" s="53"/>
      <c r="E1029" s="54">
        <v>382</v>
      </c>
      <c r="F1029" s="38"/>
      <c r="G1029" s="88"/>
    </row>
    <row r="1030" spans="1:7" ht="12.75">
      <c r="A1030" s="66"/>
      <c r="B1030" s="52">
        <v>400</v>
      </c>
      <c r="C1030" s="51" t="s">
        <v>362</v>
      </c>
      <c r="D1030" s="53"/>
      <c r="E1030" s="54">
        <v>400</v>
      </c>
      <c r="F1030" s="38"/>
      <c r="G1030" s="88"/>
    </row>
    <row r="1031" spans="1:7" ht="12.75">
      <c r="A1031" s="51"/>
      <c r="B1031" s="52">
        <v>420</v>
      </c>
      <c r="C1031" s="51" t="s">
        <v>370</v>
      </c>
      <c r="D1031" s="53"/>
      <c r="E1031" s="54">
        <v>420</v>
      </c>
      <c r="F1031" s="38"/>
      <c r="G1031" s="88"/>
    </row>
    <row r="1032" spans="1:7" ht="12.75">
      <c r="A1032" s="51"/>
      <c r="B1032" s="52">
        <v>425</v>
      </c>
      <c r="C1032" s="51" t="s">
        <v>1828</v>
      </c>
      <c r="D1032" s="53"/>
      <c r="E1032" s="54">
        <v>425</v>
      </c>
      <c r="F1032" s="38"/>
      <c r="G1032" s="88"/>
    </row>
    <row r="1033" spans="1:7" ht="12.75">
      <c r="A1033" s="66"/>
      <c r="B1033" s="52">
        <v>500</v>
      </c>
      <c r="C1033" s="51" t="s">
        <v>379</v>
      </c>
      <c r="D1033" s="53"/>
      <c r="E1033" s="54">
        <v>500</v>
      </c>
      <c r="F1033" s="38"/>
      <c r="G1033" s="88"/>
    </row>
    <row r="1034" spans="1:7" ht="12.75">
      <c r="A1034" s="66"/>
      <c r="B1034" s="52">
        <v>600</v>
      </c>
      <c r="C1034" s="51" t="s">
        <v>361</v>
      </c>
      <c r="D1034" s="53"/>
      <c r="E1034" s="54">
        <v>600</v>
      </c>
      <c r="F1034" s="39"/>
      <c r="G1034" s="88"/>
    </row>
    <row r="1035" spans="1:7" ht="12.75">
      <c r="A1035" s="66"/>
      <c r="B1035" s="80">
        <v>4990</v>
      </c>
      <c r="C1035" s="97" t="s">
        <v>2403</v>
      </c>
      <c r="D1035" s="82"/>
      <c r="E1035" s="136">
        <v>4990</v>
      </c>
      <c r="F1035" s="231">
        <f>SUM(F1023:F1034)</f>
        <v>0</v>
      </c>
      <c r="G1035" s="88"/>
    </row>
    <row r="1036" spans="1:7" ht="12.75">
      <c r="A1036" s="66"/>
      <c r="B1036" s="52"/>
      <c r="C1036" s="51" t="s">
        <v>2350</v>
      </c>
      <c r="D1036" s="53"/>
      <c r="E1036" s="54"/>
      <c r="F1036" s="191"/>
      <c r="G1036" s="88"/>
    </row>
    <row r="1037" spans="1:7" ht="12.75">
      <c r="A1037" s="66"/>
      <c r="B1037" s="52"/>
      <c r="C1037" s="51"/>
      <c r="D1037" s="53"/>
      <c r="E1037" s="54"/>
      <c r="F1037" s="191"/>
      <c r="G1037" s="88"/>
    </row>
    <row r="1038" spans="1:7" ht="12.75">
      <c r="A1038" s="66"/>
      <c r="B1038" s="67">
        <v>4992</v>
      </c>
      <c r="C1038" s="66" t="s">
        <v>2404</v>
      </c>
      <c r="D1038" s="68" t="s">
        <v>1357</v>
      </c>
      <c r="E1038" s="54"/>
      <c r="F1038" s="191"/>
      <c r="G1038" s="88"/>
    </row>
    <row r="1039" spans="1:7" ht="12.75">
      <c r="A1039" s="66"/>
      <c r="B1039" s="52">
        <v>110</v>
      </c>
      <c r="C1039" s="51" t="s">
        <v>368</v>
      </c>
      <c r="D1039" s="53"/>
      <c r="E1039" s="54">
        <v>110</v>
      </c>
      <c r="F1039" s="38"/>
      <c r="G1039" s="88"/>
    </row>
    <row r="1040" spans="1:7" ht="12.75">
      <c r="A1040" s="66"/>
      <c r="B1040" s="52">
        <v>130</v>
      </c>
      <c r="C1040" s="51" t="s">
        <v>1363</v>
      </c>
      <c r="D1040" s="53"/>
      <c r="E1040" s="54">
        <v>130</v>
      </c>
      <c r="F1040" s="38"/>
      <c r="G1040" s="88"/>
    </row>
    <row r="1041" spans="1:7" ht="12.75">
      <c r="A1041" s="99"/>
      <c r="B1041" s="52">
        <v>140</v>
      </c>
      <c r="C1041" s="51" t="s">
        <v>1374</v>
      </c>
      <c r="D1041" s="53"/>
      <c r="E1041" s="54">
        <v>140</v>
      </c>
      <c r="F1041" s="38"/>
      <c r="G1041" s="88"/>
    </row>
    <row r="1042" spans="1:7" ht="12.75">
      <c r="A1042" s="66"/>
      <c r="B1042" s="52">
        <v>200</v>
      </c>
      <c r="C1042" s="51" t="s">
        <v>366</v>
      </c>
      <c r="D1042" s="53"/>
      <c r="E1042" s="54">
        <v>200</v>
      </c>
      <c r="F1042" s="38"/>
      <c r="G1042" s="88"/>
    </row>
    <row r="1043" spans="1:7" ht="12.75">
      <c r="A1043" s="66"/>
      <c r="B1043" s="52">
        <v>221</v>
      </c>
      <c r="C1043" s="51" t="s">
        <v>365</v>
      </c>
      <c r="D1043" s="53"/>
      <c r="E1043" s="54">
        <v>221</v>
      </c>
      <c r="F1043" s="38"/>
      <c r="G1043" s="88"/>
    </row>
    <row r="1044" spans="1:7" ht="12.75">
      <c r="A1044" s="66"/>
      <c r="B1044" s="52">
        <v>300</v>
      </c>
      <c r="C1044" s="51" t="s">
        <v>364</v>
      </c>
      <c r="D1044" s="53"/>
      <c r="E1044" s="54">
        <v>300</v>
      </c>
      <c r="F1044" s="38"/>
      <c r="G1044" s="88"/>
    </row>
    <row r="1045" spans="1:7" ht="12.75">
      <c r="A1045" s="66"/>
      <c r="B1045" s="52">
        <v>382</v>
      </c>
      <c r="C1045" s="51" t="s">
        <v>363</v>
      </c>
      <c r="D1045" s="53"/>
      <c r="E1045" s="54">
        <v>382</v>
      </c>
      <c r="F1045" s="38"/>
      <c r="G1045" s="88"/>
    </row>
    <row r="1046" spans="1:7" ht="12.75">
      <c r="A1046" s="51"/>
      <c r="B1046" s="52">
        <v>400</v>
      </c>
      <c r="C1046" s="51" t="s">
        <v>362</v>
      </c>
      <c r="D1046" s="53"/>
      <c r="E1046" s="54">
        <v>400</v>
      </c>
      <c r="F1046" s="38"/>
      <c r="G1046" s="88"/>
    </row>
    <row r="1047" spans="1:7" ht="12.75">
      <c r="A1047" s="51"/>
      <c r="B1047" s="52">
        <v>420</v>
      </c>
      <c r="C1047" s="51" t="s">
        <v>370</v>
      </c>
      <c r="D1047" s="53"/>
      <c r="E1047" s="54">
        <v>420</v>
      </c>
      <c r="F1047" s="38"/>
      <c r="G1047" s="88"/>
    </row>
    <row r="1048" spans="1:7" ht="12.75">
      <c r="A1048" s="51"/>
      <c r="B1048" s="52">
        <v>425</v>
      </c>
      <c r="C1048" s="51" t="s">
        <v>1828</v>
      </c>
      <c r="D1048" s="53"/>
      <c r="E1048" s="54">
        <v>425</v>
      </c>
      <c r="F1048" s="38"/>
      <c r="G1048" s="88"/>
    </row>
    <row r="1049" spans="1:7" ht="12.75">
      <c r="A1049" s="51"/>
      <c r="B1049" s="52">
        <v>500</v>
      </c>
      <c r="C1049" s="51" t="s">
        <v>379</v>
      </c>
      <c r="D1049" s="53"/>
      <c r="E1049" s="54">
        <v>500</v>
      </c>
      <c r="F1049" s="38"/>
      <c r="G1049" s="88"/>
    </row>
    <row r="1050" spans="1:7" ht="12.75">
      <c r="A1050" s="51"/>
      <c r="B1050" s="52">
        <v>600</v>
      </c>
      <c r="C1050" s="51" t="s">
        <v>361</v>
      </c>
      <c r="D1050" s="53"/>
      <c r="E1050" s="54">
        <v>600</v>
      </c>
      <c r="F1050" s="39"/>
      <c r="G1050" s="88"/>
    </row>
    <row r="1051" spans="1:7" ht="12.75">
      <c r="A1051" s="51"/>
      <c r="B1051" s="80">
        <v>4992</v>
      </c>
      <c r="C1051" s="97" t="s">
        <v>2405</v>
      </c>
      <c r="D1051" s="72"/>
      <c r="E1051" s="136">
        <v>4992</v>
      </c>
      <c r="F1051" s="231">
        <f>SUM(F1039:F1050)</f>
        <v>0</v>
      </c>
      <c r="G1051" s="88"/>
    </row>
    <row r="1052" spans="1:6" ht="12.75">
      <c r="A1052" s="60"/>
      <c r="B1052" s="60"/>
      <c r="C1052" s="56" t="s">
        <v>2406</v>
      </c>
      <c r="D1052" s="60"/>
      <c r="F1052" s="60"/>
    </row>
    <row r="1053" spans="1:6" ht="13.5" thickBot="1">
      <c r="A1053" s="60"/>
      <c r="B1053" s="60"/>
      <c r="C1053" s="60"/>
      <c r="D1053" s="60"/>
      <c r="F1053" s="60"/>
    </row>
    <row r="1054" spans="1:7" ht="13.5" thickBot="1">
      <c r="A1054" s="51"/>
      <c r="B1054" s="67">
        <v>4000</v>
      </c>
      <c r="C1054" s="66" t="s">
        <v>2407</v>
      </c>
      <c r="D1054" s="68" t="s">
        <v>1358</v>
      </c>
      <c r="E1054" s="86">
        <v>4000</v>
      </c>
      <c r="F1054" s="264">
        <f>F1051+F1035+F1019+F1003+F987+F971+F955+F939+F923+F907+F891+F875+F860+F844+F828+F812+F796+F780+F764+F748+F732+F716+F700+F684+F668+F652+F636+F620+F604+F588+F572</f>
        <v>0</v>
      </c>
      <c r="G1054" s="88"/>
    </row>
    <row r="1055" spans="1:7" ht="12.75">
      <c r="A1055" s="51"/>
      <c r="B1055" s="67"/>
      <c r="C1055" s="66" t="s">
        <v>2408</v>
      </c>
      <c r="D1055" s="94"/>
      <c r="E1055" s="86"/>
      <c r="F1055" s="279"/>
      <c r="G1055" s="88"/>
    </row>
    <row r="1056" spans="1:7" ht="12.75">
      <c r="A1056" s="51"/>
      <c r="B1056" s="67"/>
      <c r="C1056" s="66"/>
      <c r="D1056" s="94"/>
      <c r="E1056" s="86"/>
      <c r="F1056" s="279"/>
      <c r="G1056" s="88"/>
    </row>
    <row r="1057" spans="1:7" ht="12.75">
      <c r="A1057" s="88"/>
      <c r="B1057" s="67">
        <v>5000</v>
      </c>
      <c r="C1057" s="66" t="s">
        <v>2410</v>
      </c>
      <c r="D1057" s="68" t="s">
        <v>375</v>
      </c>
      <c r="E1057" s="54"/>
      <c r="F1057" s="191"/>
      <c r="G1057" s="88"/>
    </row>
    <row r="1058" spans="1:7" ht="12.75">
      <c r="A1058" s="51"/>
      <c r="B1058" s="52">
        <v>605</v>
      </c>
      <c r="C1058" s="51" t="s">
        <v>374</v>
      </c>
      <c r="D1058" s="53"/>
      <c r="E1058" s="54">
        <v>605</v>
      </c>
      <c r="F1058" s="39"/>
      <c r="G1058" s="88"/>
    </row>
    <row r="1059" spans="1:7" ht="12.75">
      <c r="A1059" s="60"/>
      <c r="B1059" s="52">
        <v>607</v>
      </c>
      <c r="C1059" s="51" t="s">
        <v>1791</v>
      </c>
      <c r="D1059" s="53"/>
      <c r="E1059" s="54">
        <v>607</v>
      </c>
      <c r="F1059" s="38"/>
      <c r="G1059" s="88"/>
    </row>
    <row r="1060" spans="1:7" ht="12.75">
      <c r="A1060" s="60"/>
      <c r="B1060" s="52">
        <v>610</v>
      </c>
      <c r="C1060" s="51" t="s">
        <v>373</v>
      </c>
      <c r="D1060" s="53"/>
      <c r="E1060" s="54">
        <v>610</v>
      </c>
      <c r="F1060" s="39"/>
      <c r="G1060" s="88"/>
    </row>
    <row r="1061" spans="1:7" ht="12.75">
      <c r="A1061" s="60"/>
      <c r="B1061" s="52">
        <v>620</v>
      </c>
      <c r="C1061" s="51" t="s">
        <v>372</v>
      </c>
      <c r="D1061" s="53"/>
      <c r="E1061" s="54">
        <v>620</v>
      </c>
      <c r="F1061" s="39"/>
      <c r="G1061" s="88"/>
    </row>
    <row r="1062" spans="1:7" ht="12.75">
      <c r="A1062" s="51"/>
      <c r="B1062" s="80">
        <v>5000</v>
      </c>
      <c r="C1062" s="81" t="s">
        <v>2411</v>
      </c>
      <c r="D1062" s="82"/>
      <c r="E1062" s="136">
        <v>5000</v>
      </c>
      <c r="F1062" s="230">
        <f>SUM(F1058:F1061)</f>
        <v>0</v>
      </c>
      <c r="G1062" s="88"/>
    </row>
    <row r="1063" spans="1:7" ht="12.75">
      <c r="A1063" s="51"/>
      <c r="B1063" s="52"/>
      <c r="C1063" s="66" t="s">
        <v>2412</v>
      </c>
      <c r="D1063" s="53"/>
      <c r="E1063" s="54"/>
      <c r="F1063" s="192"/>
      <c r="G1063" s="88"/>
    </row>
    <row r="1064" spans="1:7" ht="12.75">
      <c r="A1064" s="51"/>
      <c r="B1064" s="52"/>
      <c r="C1064" s="66"/>
      <c r="D1064" s="53"/>
      <c r="E1064" s="54"/>
      <c r="F1064" s="192"/>
      <c r="G1064" s="88"/>
    </row>
    <row r="1065" spans="1:7" ht="12.75">
      <c r="A1065" s="51"/>
      <c r="B1065" s="67">
        <v>5100</v>
      </c>
      <c r="C1065" s="66" t="s">
        <v>2687</v>
      </c>
      <c r="D1065" s="68" t="s">
        <v>2688</v>
      </c>
      <c r="E1065" s="54"/>
      <c r="F1065" s="309"/>
      <c r="G1065" s="88"/>
    </row>
    <row r="1066" spans="1:7" ht="12.75">
      <c r="A1066" s="51"/>
      <c r="B1066" s="52"/>
      <c r="C1066" s="66"/>
      <c r="D1066" s="53"/>
      <c r="E1066" s="54"/>
      <c r="F1066" s="192"/>
      <c r="G1066" s="88"/>
    </row>
    <row r="1067" spans="1:7" ht="12.75">
      <c r="A1067" s="66"/>
      <c r="B1067" s="67">
        <v>6000</v>
      </c>
      <c r="C1067" s="66" t="s">
        <v>2415</v>
      </c>
      <c r="D1067" s="68" t="s">
        <v>371</v>
      </c>
      <c r="E1067" s="54"/>
      <c r="F1067" s="192"/>
      <c r="G1067" s="88"/>
    </row>
    <row r="1068" spans="1:7" ht="12.75">
      <c r="A1068" s="51"/>
      <c r="B1068" s="52">
        <v>110</v>
      </c>
      <c r="C1068" s="51" t="s">
        <v>368</v>
      </c>
      <c r="D1068" s="53"/>
      <c r="E1068" s="54">
        <v>110</v>
      </c>
      <c r="F1068" s="38"/>
      <c r="G1068" s="88"/>
    </row>
    <row r="1069" spans="1:7" ht="12.75">
      <c r="A1069" s="51"/>
      <c r="B1069" s="52">
        <v>130</v>
      </c>
      <c r="C1069" s="51" t="s">
        <v>1363</v>
      </c>
      <c r="D1069" s="53"/>
      <c r="E1069" s="54">
        <v>130</v>
      </c>
      <c r="F1069" s="38"/>
      <c r="G1069" s="88"/>
    </row>
    <row r="1070" spans="1:7" ht="12.75">
      <c r="A1070" s="99"/>
      <c r="B1070" s="52">
        <v>140</v>
      </c>
      <c r="C1070" s="51" t="s">
        <v>367</v>
      </c>
      <c r="D1070" s="53"/>
      <c r="E1070" s="54">
        <v>140</v>
      </c>
      <c r="F1070" s="38"/>
      <c r="G1070" s="88"/>
    </row>
    <row r="1071" spans="1:7" ht="12.75">
      <c r="A1071" s="51"/>
      <c r="B1071" s="52">
        <v>200</v>
      </c>
      <c r="C1071" s="51" t="s">
        <v>366</v>
      </c>
      <c r="D1071" s="53"/>
      <c r="E1071" s="54">
        <v>200</v>
      </c>
      <c r="F1071" s="38"/>
      <c r="G1071" s="88"/>
    </row>
    <row r="1072" spans="1:7" ht="12.75">
      <c r="A1072" s="51"/>
      <c r="B1072" s="52">
        <v>221</v>
      </c>
      <c r="C1072" s="51" t="s">
        <v>365</v>
      </c>
      <c r="D1072" s="53"/>
      <c r="E1072" s="54">
        <v>221</v>
      </c>
      <c r="F1072" s="38"/>
      <c r="G1072" s="88"/>
    </row>
    <row r="1073" spans="1:7" ht="12.75">
      <c r="A1073" s="51"/>
      <c r="B1073" s="52">
        <v>284</v>
      </c>
      <c r="C1073" s="280" t="s">
        <v>2243</v>
      </c>
      <c r="D1073" s="53"/>
      <c r="E1073" s="54">
        <v>284</v>
      </c>
      <c r="F1073" s="38"/>
      <c r="G1073" s="88"/>
    </row>
    <row r="1074" spans="1:7" ht="12.75">
      <c r="A1074" s="51"/>
      <c r="B1074" s="52">
        <v>285</v>
      </c>
      <c r="C1074" s="280" t="s">
        <v>2244</v>
      </c>
      <c r="D1074" s="53"/>
      <c r="E1074" s="54">
        <v>285</v>
      </c>
      <c r="F1074" s="38"/>
      <c r="G1074" s="88"/>
    </row>
    <row r="1075" spans="1:7" ht="12.75">
      <c r="A1075" s="51"/>
      <c r="B1075" s="52">
        <v>300</v>
      </c>
      <c r="C1075" s="51" t="s">
        <v>364</v>
      </c>
      <c r="D1075" s="53"/>
      <c r="E1075" s="54">
        <v>300</v>
      </c>
      <c r="F1075" s="38"/>
      <c r="G1075" s="88"/>
    </row>
    <row r="1076" spans="1:7" ht="12.75">
      <c r="A1076" s="51"/>
      <c r="B1076" s="52">
        <v>382</v>
      </c>
      <c r="C1076" s="51" t="s">
        <v>363</v>
      </c>
      <c r="D1076" s="53"/>
      <c r="E1076" s="54">
        <v>382</v>
      </c>
      <c r="F1076" s="38"/>
      <c r="G1076" s="88"/>
    </row>
    <row r="1077" spans="1:7" ht="12.75">
      <c r="A1077" s="51"/>
      <c r="B1077" s="52">
        <v>400</v>
      </c>
      <c r="C1077" s="51" t="s">
        <v>362</v>
      </c>
      <c r="D1077" s="53"/>
      <c r="E1077" s="54">
        <v>400</v>
      </c>
      <c r="F1077" s="38"/>
      <c r="G1077" s="88"/>
    </row>
    <row r="1078" spans="1:7" ht="12.75">
      <c r="A1078" s="60"/>
      <c r="B1078" s="52">
        <v>420</v>
      </c>
      <c r="C1078" s="51" t="s">
        <v>370</v>
      </c>
      <c r="D1078" s="53"/>
      <c r="E1078" s="54">
        <v>420</v>
      </c>
      <c r="F1078" s="38"/>
      <c r="G1078" s="88"/>
    </row>
    <row r="1079" spans="1:7" ht="12.75">
      <c r="A1079" s="51"/>
      <c r="B1079" s="52">
        <v>425</v>
      </c>
      <c r="C1079" s="51" t="s">
        <v>1828</v>
      </c>
      <c r="D1079" s="53"/>
      <c r="E1079" s="54">
        <v>425</v>
      </c>
      <c r="F1079" s="39"/>
      <c r="G1079" s="88"/>
    </row>
    <row r="1080" spans="1:7" ht="12.75">
      <c r="A1080" s="51"/>
      <c r="B1080" s="52">
        <v>500</v>
      </c>
      <c r="C1080" s="51" t="s">
        <v>379</v>
      </c>
      <c r="D1080" s="53"/>
      <c r="E1080" s="54">
        <v>500</v>
      </c>
      <c r="F1080" s="38"/>
      <c r="G1080" s="88"/>
    </row>
    <row r="1081" spans="1:7" ht="12.75">
      <c r="A1081" s="60"/>
      <c r="B1081" s="52">
        <v>600</v>
      </c>
      <c r="C1081" s="51" t="s">
        <v>361</v>
      </c>
      <c r="D1081" s="53"/>
      <c r="E1081" s="54">
        <v>600</v>
      </c>
      <c r="F1081" s="39"/>
      <c r="G1081" s="88"/>
    </row>
    <row r="1082" spans="1:7" ht="12.75">
      <c r="A1082" s="51"/>
      <c r="B1082" s="80">
        <v>6000</v>
      </c>
      <c r="C1082" s="81" t="s">
        <v>2413</v>
      </c>
      <c r="D1082" s="82"/>
      <c r="E1082" s="136">
        <v>6000</v>
      </c>
      <c r="F1082" s="231">
        <f>SUM(F1068:F1081)</f>
        <v>0</v>
      </c>
      <c r="G1082" s="88"/>
    </row>
    <row r="1083" spans="1:7" ht="12.75">
      <c r="A1083" s="51"/>
      <c r="B1083" s="52"/>
      <c r="C1083" s="66" t="s">
        <v>383</v>
      </c>
      <c r="D1083" s="53"/>
      <c r="E1083" s="54"/>
      <c r="F1083" s="191"/>
      <c r="G1083" s="88"/>
    </row>
    <row r="1084" spans="1:7" ht="12.75">
      <c r="A1084" s="51"/>
      <c r="B1084" s="52"/>
      <c r="C1084" s="51"/>
      <c r="D1084" s="53"/>
      <c r="E1084" s="54"/>
      <c r="F1084" s="191"/>
      <c r="G1084" s="88"/>
    </row>
    <row r="1085" spans="1:7" ht="12.75">
      <c r="A1085" s="88"/>
      <c r="B1085" s="67">
        <v>7000</v>
      </c>
      <c r="C1085" s="66" t="s">
        <v>2414</v>
      </c>
      <c r="D1085" s="68" t="s">
        <v>369</v>
      </c>
      <c r="E1085" s="54"/>
      <c r="F1085" s="191"/>
      <c r="G1085" s="88"/>
    </row>
    <row r="1086" spans="1:7" ht="12.75">
      <c r="A1086" s="51"/>
      <c r="B1086" s="52">
        <v>110</v>
      </c>
      <c r="C1086" s="51" t="s">
        <v>368</v>
      </c>
      <c r="D1086" s="53"/>
      <c r="E1086" s="54">
        <v>110</v>
      </c>
      <c r="F1086" s="39"/>
      <c r="G1086" s="88"/>
    </row>
    <row r="1087" spans="1:7" ht="12.75">
      <c r="A1087" s="51"/>
      <c r="B1087" s="52">
        <v>130</v>
      </c>
      <c r="C1087" s="51" t="s">
        <v>1363</v>
      </c>
      <c r="D1087" s="53"/>
      <c r="E1087" s="54">
        <v>130</v>
      </c>
      <c r="F1087" s="39"/>
      <c r="G1087" s="88"/>
    </row>
    <row r="1088" spans="1:7" ht="12.75">
      <c r="A1088" s="99"/>
      <c r="B1088" s="52">
        <v>140</v>
      </c>
      <c r="C1088" s="51" t="s">
        <v>367</v>
      </c>
      <c r="D1088" s="53"/>
      <c r="E1088" s="54">
        <v>140</v>
      </c>
      <c r="F1088" s="39"/>
      <c r="G1088" s="88"/>
    </row>
    <row r="1089" spans="1:7" ht="12.75">
      <c r="A1089" s="51"/>
      <c r="B1089" s="52">
        <v>200</v>
      </c>
      <c r="C1089" s="51" t="s">
        <v>366</v>
      </c>
      <c r="D1089" s="53"/>
      <c r="E1089" s="54">
        <v>200</v>
      </c>
      <c r="F1089" s="39"/>
      <c r="G1089" s="88"/>
    </row>
    <row r="1090" spans="1:7" ht="12.75">
      <c r="A1090" s="60"/>
      <c r="B1090" s="52">
        <v>221</v>
      </c>
      <c r="C1090" s="51" t="s">
        <v>365</v>
      </c>
      <c r="D1090" s="53"/>
      <c r="E1090" s="54">
        <v>221</v>
      </c>
      <c r="F1090" s="39"/>
      <c r="G1090" s="88"/>
    </row>
    <row r="1091" spans="1:7" ht="12.75">
      <c r="A1091" s="51"/>
      <c r="B1091" s="52">
        <v>284</v>
      </c>
      <c r="C1091" s="280" t="s">
        <v>2243</v>
      </c>
      <c r="D1091" s="53"/>
      <c r="E1091" s="54">
        <v>284</v>
      </c>
      <c r="F1091" s="39"/>
      <c r="G1091" s="88"/>
    </row>
    <row r="1092" spans="1:7" ht="12.75">
      <c r="A1092" s="51"/>
      <c r="B1092" s="52">
        <v>285</v>
      </c>
      <c r="C1092" s="280" t="s">
        <v>2244</v>
      </c>
      <c r="D1092" s="53"/>
      <c r="E1092" s="54">
        <v>285</v>
      </c>
      <c r="F1092" s="39"/>
      <c r="G1092" s="88"/>
    </row>
    <row r="1093" spans="1:7" ht="12.75">
      <c r="A1093" s="71"/>
      <c r="B1093" s="52">
        <v>300</v>
      </c>
      <c r="C1093" s="51" t="s">
        <v>364</v>
      </c>
      <c r="D1093" s="53"/>
      <c r="E1093" s="54">
        <v>300</v>
      </c>
      <c r="F1093" s="39"/>
      <c r="G1093" s="88"/>
    </row>
    <row r="1094" spans="1:7" ht="12.75">
      <c r="A1094" s="71"/>
      <c r="B1094" s="52">
        <v>382</v>
      </c>
      <c r="C1094" s="51" t="s">
        <v>363</v>
      </c>
      <c r="D1094" s="53"/>
      <c r="E1094" s="54">
        <v>382</v>
      </c>
      <c r="F1094" s="39"/>
      <c r="G1094" s="88"/>
    </row>
    <row r="1095" spans="1:7" ht="12.75">
      <c r="A1095" s="60"/>
      <c r="B1095" s="52">
        <v>400</v>
      </c>
      <c r="C1095" s="51" t="s">
        <v>362</v>
      </c>
      <c r="D1095" s="53"/>
      <c r="E1095" s="54">
        <v>400</v>
      </c>
      <c r="F1095" s="39"/>
      <c r="G1095" s="88"/>
    </row>
    <row r="1096" spans="1:7" ht="12.75">
      <c r="A1096" s="71"/>
      <c r="B1096" s="52">
        <v>600</v>
      </c>
      <c r="C1096" s="51" t="s">
        <v>361</v>
      </c>
      <c r="D1096" s="53"/>
      <c r="E1096" s="54">
        <v>600</v>
      </c>
      <c r="F1096" s="38"/>
      <c r="G1096" s="88"/>
    </row>
    <row r="1097" spans="1:7" ht="12.75">
      <c r="A1097" s="66"/>
      <c r="B1097" s="80">
        <v>7000</v>
      </c>
      <c r="C1097" s="81" t="s">
        <v>2416</v>
      </c>
      <c r="D1097" s="82"/>
      <c r="E1097" s="136">
        <v>7000</v>
      </c>
      <c r="F1097" s="230">
        <f>SUM(F1086:F1096)</f>
        <v>0</v>
      </c>
      <c r="G1097" s="88"/>
    </row>
    <row r="1098" spans="1:7" ht="12.75">
      <c r="A1098" s="71"/>
      <c r="B1098" s="67"/>
      <c r="C1098" s="66" t="s">
        <v>383</v>
      </c>
      <c r="D1098" s="85"/>
      <c r="E1098" s="86"/>
      <c r="F1098" s="192"/>
      <c r="G1098" s="88"/>
    </row>
    <row r="1099" spans="1:7" ht="12.75">
      <c r="A1099" s="71"/>
      <c r="B1099" s="67"/>
      <c r="C1099" s="66"/>
      <c r="D1099" s="85"/>
      <c r="E1099" s="86"/>
      <c r="F1099" s="192"/>
      <c r="G1099" s="88"/>
    </row>
    <row r="1100" spans="1:7" ht="12.75">
      <c r="A1100" s="66"/>
      <c r="B1100" s="67">
        <v>8000</v>
      </c>
      <c r="C1100" s="66" t="s">
        <v>2417</v>
      </c>
      <c r="D1100" s="68" t="s">
        <v>358</v>
      </c>
      <c r="E1100" s="54"/>
      <c r="F1100" s="192"/>
      <c r="G1100" s="88"/>
    </row>
    <row r="1101" spans="1:7" ht="12.75">
      <c r="A1101" s="71"/>
      <c r="B1101" s="52">
        <v>750</v>
      </c>
      <c r="C1101" s="51" t="s">
        <v>357</v>
      </c>
      <c r="D1101" s="53"/>
      <c r="E1101" s="54">
        <v>750</v>
      </c>
      <c r="F1101" s="38"/>
      <c r="G1101" s="88"/>
    </row>
    <row r="1102" spans="1:7" ht="12.75">
      <c r="A1102" s="60"/>
      <c r="B1102" s="52">
        <v>752</v>
      </c>
      <c r="C1102" s="51" t="s">
        <v>356</v>
      </c>
      <c r="D1102" s="53"/>
      <c r="E1102" s="54">
        <v>752</v>
      </c>
      <c r="F1102" s="38"/>
      <c r="G1102" s="88"/>
    </row>
    <row r="1103" spans="1:7" ht="12.75">
      <c r="A1103" s="60"/>
      <c r="B1103" s="52">
        <v>754</v>
      </c>
      <c r="C1103" s="51" t="s">
        <v>355</v>
      </c>
      <c r="D1103" s="53"/>
      <c r="E1103" s="54">
        <v>754</v>
      </c>
      <c r="F1103" s="38"/>
      <c r="G1103" s="88"/>
    </row>
    <row r="1104" spans="1:7" ht="12.75">
      <c r="A1104" s="71"/>
      <c r="B1104" s="80">
        <v>8000</v>
      </c>
      <c r="C1104" s="81" t="s">
        <v>2418</v>
      </c>
      <c r="D1104" s="82"/>
      <c r="E1104" s="136">
        <v>8000</v>
      </c>
      <c r="F1104" s="230">
        <f>SUM(F1101:F1103)</f>
        <v>0</v>
      </c>
      <c r="G1104" s="88"/>
    </row>
    <row r="1105" spans="1:7" ht="12.75">
      <c r="A1105" s="60"/>
      <c r="B1105" s="70"/>
      <c r="C1105" s="81" t="s">
        <v>2419</v>
      </c>
      <c r="D1105" s="72"/>
      <c r="E1105" s="87"/>
      <c r="F1105" s="102"/>
      <c r="G1105" s="88"/>
    </row>
    <row r="1106" spans="1:7" ht="13.5" thickBot="1">
      <c r="A1106" s="60"/>
      <c r="B1106" s="70"/>
      <c r="C1106" s="71"/>
      <c r="D1106" s="72"/>
      <c r="E1106" s="87"/>
      <c r="F1106" s="102"/>
      <c r="G1106" s="88"/>
    </row>
    <row r="1107" spans="1:7" ht="13.5" thickBot="1">
      <c r="A1107" s="81" t="s">
        <v>354</v>
      </c>
      <c r="B1107" s="70"/>
      <c r="C1107" s="71"/>
      <c r="D1107" s="103" t="s">
        <v>353</v>
      </c>
      <c r="E1107" s="87"/>
      <c r="F1107" s="173">
        <f>F21+F42+F63+F84+F105+F169+F191+F253+F270+F288+F306+F322+F342+F360+F378+F394+F411+F426+F441+F458+F474+F490+F1082+F1101+F1102</f>
        <v>0</v>
      </c>
      <c r="G1107" s="88"/>
    </row>
    <row r="1108" spans="1:7" ht="12.75">
      <c r="A1108" s="60"/>
      <c r="B1108" s="70" t="s">
        <v>2691</v>
      </c>
      <c r="C1108" s="71"/>
      <c r="D1108" s="72"/>
      <c r="E1108" s="87"/>
      <c r="F1108" s="192"/>
      <c r="G1108" s="88"/>
    </row>
    <row r="1109" spans="1:7" ht="12.75">
      <c r="A1109" s="60"/>
      <c r="B1109" s="70" t="s">
        <v>2304</v>
      </c>
      <c r="C1109" s="71"/>
      <c r="D1109" s="72"/>
      <c r="E1109" s="87"/>
      <c r="F1109" s="192"/>
      <c r="G1109" s="88"/>
    </row>
    <row r="1110" spans="1:7" ht="13.5" thickBot="1">
      <c r="A1110" s="60"/>
      <c r="B1110" s="70"/>
      <c r="C1110" s="71"/>
      <c r="D1110" s="72"/>
      <c r="E1110" s="87"/>
      <c r="F1110" s="192"/>
      <c r="G1110" s="88"/>
    </row>
    <row r="1111" spans="1:7" ht="13.5" thickBot="1">
      <c r="A1111" s="81" t="s">
        <v>352</v>
      </c>
      <c r="B1111" s="70"/>
      <c r="C1111" s="71"/>
      <c r="D1111" s="103" t="s">
        <v>351</v>
      </c>
      <c r="E1111" s="87"/>
      <c r="F1111" s="173">
        <f>F14+F19+F35+F40+F56+F61+F77+F82+F98+F103+F161+F167+F183+F189+F251+F268+F286+F304+F320+F340+F358+F376+F392+F409+F424+F439+F453+F456+F469+F472+F485+F488+F1080</f>
        <v>0</v>
      </c>
      <c r="G1111" s="88"/>
    </row>
    <row r="1112" spans="1:7" ht="12.75">
      <c r="A1112" s="88"/>
      <c r="B1112" s="70" t="s">
        <v>2501</v>
      </c>
      <c r="C1112" s="71"/>
      <c r="D1112" s="72"/>
      <c r="E1112" s="87"/>
      <c r="F1112" s="193"/>
      <c r="G1112" s="88"/>
    </row>
    <row r="1113" spans="1:6" ht="12.75">
      <c r="A1113" s="60"/>
      <c r="B1113" s="70" t="s">
        <v>2692</v>
      </c>
      <c r="C1113" s="71"/>
      <c r="D1113" s="72"/>
      <c r="E1113" s="87"/>
      <c r="F1113" s="192"/>
    </row>
    <row r="1114" spans="1:6" ht="12.75">
      <c r="A1114" s="60"/>
      <c r="B1114" s="70" t="s">
        <v>1953</v>
      </c>
      <c r="C1114" s="71"/>
      <c r="D1114" s="72"/>
      <c r="E1114" s="87"/>
      <c r="F1114" s="192"/>
    </row>
    <row r="1115" spans="1:6" ht="12.75">
      <c r="A1115" s="60"/>
      <c r="B1115" s="70" t="s">
        <v>1377</v>
      </c>
      <c r="C1115" s="71"/>
      <c r="D1115" s="72"/>
      <c r="E1115" s="87"/>
      <c r="F1115" s="192"/>
    </row>
    <row r="1116" spans="1:6" ht="13.5" thickBot="1">
      <c r="A1116" s="60"/>
      <c r="B1116" s="70"/>
      <c r="C1116" s="71"/>
      <c r="D1116" s="72"/>
      <c r="E1116" s="87"/>
      <c r="F1116" s="89"/>
    </row>
    <row r="1117" spans="1:6" ht="13.5" thickBot="1">
      <c r="A1117" s="81" t="s">
        <v>350</v>
      </c>
      <c r="B1117" s="60"/>
      <c r="C1117" s="71"/>
      <c r="D1117" s="103" t="s">
        <v>349</v>
      </c>
      <c r="E1117" s="87"/>
      <c r="F1117" s="174">
        <f>F1107-F1111</f>
        <v>0</v>
      </c>
    </row>
    <row r="1118" spans="1:6" ht="12.75">
      <c r="A1118" s="88"/>
      <c r="B1118" s="70" t="s">
        <v>348</v>
      </c>
      <c r="C1118" s="71"/>
      <c r="D1118" s="72"/>
      <c r="E1118" s="87"/>
      <c r="F1118" s="89"/>
    </row>
    <row r="1119" spans="1:6" ht="13.5" thickBot="1">
      <c r="A1119" s="60"/>
      <c r="B1119" s="70"/>
      <c r="C1119" s="71"/>
      <c r="D1119" s="72"/>
      <c r="E1119" s="87"/>
      <c r="F1119" s="89"/>
    </row>
    <row r="1120" spans="1:6" ht="13.5" thickBot="1">
      <c r="A1120" s="81" t="s">
        <v>347</v>
      </c>
      <c r="B1120" s="60"/>
      <c r="C1120" s="70"/>
      <c r="D1120" s="103" t="s">
        <v>346</v>
      </c>
      <c r="E1120" s="72"/>
      <c r="F1120" s="174">
        <f>F235+F1107+F126+F147+F213+F506+F520+F538+F556+F1062+F1065+F1097+F1103</f>
        <v>0</v>
      </c>
    </row>
    <row r="1121" spans="1:6" ht="12.75">
      <c r="A1121" s="60"/>
      <c r="B1121" s="70" t="s">
        <v>2693</v>
      </c>
      <c r="C1121" s="71"/>
      <c r="D1121" s="72"/>
      <c r="E1121" s="87"/>
      <c r="F1121" s="89"/>
    </row>
    <row r="1122" spans="1:6" ht="13.5" thickBot="1">
      <c r="A1122" s="60"/>
      <c r="B1122" s="70"/>
      <c r="C1122" s="71"/>
      <c r="D1122" s="72"/>
      <c r="E1122" s="87"/>
      <c r="F1122" s="89"/>
    </row>
    <row r="1123" spans="1:6" ht="13.5" thickBot="1">
      <c r="A1123" s="81" t="s">
        <v>345</v>
      </c>
      <c r="B1123" s="70"/>
      <c r="C1123" s="71"/>
      <c r="D1123" s="103" t="s">
        <v>344</v>
      </c>
      <c r="E1123" s="87"/>
      <c r="F1123" s="174">
        <f>F1054+F1120</f>
        <v>0</v>
      </c>
    </row>
    <row r="1124" spans="1:6" ht="12.75">
      <c r="A1124" s="88"/>
      <c r="B1124" s="70" t="s">
        <v>2690</v>
      </c>
      <c r="C1124" s="71"/>
      <c r="D1124" s="72"/>
      <c r="E1124" s="87"/>
      <c r="F1124" s="89"/>
    </row>
    <row r="1125" spans="1:6" ht="12.75">
      <c r="A1125" s="60"/>
      <c r="B1125" s="52"/>
      <c r="C1125" s="51"/>
      <c r="D1125" s="53"/>
      <c r="E1125" s="54"/>
      <c r="F1125" s="89"/>
    </row>
    <row r="1126" spans="1:6" ht="12.75">
      <c r="A1126" s="56" t="s">
        <v>343</v>
      </c>
      <c r="B1126" s="52"/>
      <c r="C1126" s="51"/>
      <c r="D1126" s="53"/>
      <c r="E1126" s="54"/>
      <c r="F1126" s="89"/>
    </row>
    <row r="1127" spans="1:6" ht="12.75">
      <c r="A1127" s="67" t="s">
        <v>339</v>
      </c>
      <c r="B1127" s="67"/>
      <c r="C1127" s="66" t="s">
        <v>342</v>
      </c>
      <c r="D1127" s="86" t="s">
        <v>337</v>
      </c>
      <c r="E1127" s="284" t="s">
        <v>340</v>
      </c>
      <c r="F1127" s="183"/>
    </row>
    <row r="1128" spans="1:6" ht="12.75">
      <c r="A1128" s="67" t="s">
        <v>336</v>
      </c>
      <c r="B1128" s="67"/>
      <c r="C1128" s="66" t="s">
        <v>341</v>
      </c>
      <c r="D1128" s="86" t="s">
        <v>334</v>
      </c>
      <c r="E1128" s="284" t="s">
        <v>340</v>
      </c>
      <c r="F1128" s="183"/>
    </row>
    <row r="1129" spans="1:6" ht="12.75">
      <c r="A1129" s="67" t="s">
        <v>339</v>
      </c>
      <c r="B1129" s="67"/>
      <c r="C1129" s="66" t="s">
        <v>338</v>
      </c>
      <c r="D1129" s="86" t="s">
        <v>337</v>
      </c>
      <c r="E1129" s="284" t="s">
        <v>333</v>
      </c>
      <c r="F1129" s="183"/>
    </row>
    <row r="1130" spans="1:6" ht="12.75">
      <c r="A1130" s="67" t="s">
        <v>336</v>
      </c>
      <c r="B1130" s="56"/>
      <c r="C1130" s="66" t="s">
        <v>335</v>
      </c>
      <c r="D1130" s="86" t="s">
        <v>334</v>
      </c>
      <c r="E1130" s="284" t="s">
        <v>333</v>
      </c>
      <c r="F1130" s="183"/>
    </row>
    <row r="1131" spans="1:4" ht="12.75">
      <c r="A1131" s="88"/>
      <c r="B1131" s="52"/>
      <c r="C1131" s="60"/>
      <c r="D1131" s="60"/>
    </row>
  </sheetData>
  <sheetProtection password="CB25" sheet="1"/>
  <printOptions horizontalCentered="1"/>
  <pageMargins left="0.65" right="0.45" top="1.5" bottom="0.5" header="0.5" footer="0.5"/>
  <pageSetup fitToHeight="111" horizontalDpi="600" verticalDpi="600" orientation="portrait" scale="55" r:id="rId1"/>
  <headerFooter alignWithMargins="0">
    <oddHeader>&amp;C&amp;"Arial,Bold"&amp;12GENERAL FUND DISBURSEMENTS&amp;R&amp;8NDE 03-036
Due Date  11/1/2017
Revised 7/17</oddHeader>
  </headerFooter>
  <rowBreaks count="13" manualBreakCount="13">
    <brk id="85" max="5" man="1"/>
    <brk id="170" max="5" man="1"/>
    <brk id="254" max="5" man="1"/>
    <brk id="343" max="5" man="1"/>
    <brk id="427" max="5" man="1"/>
    <brk id="507" max="5" man="1"/>
    <brk id="589" max="5" man="1"/>
    <brk id="669" max="5" man="1"/>
    <brk id="749" max="5" man="1"/>
    <brk id="829" max="5" man="1"/>
    <brk id="908" max="5" man="1"/>
    <brk id="988" max="5" man="1"/>
    <brk id="106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G4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2" width="7.28125" style="19" customWidth="1"/>
    <col min="3" max="3" width="42.7109375" style="19" customWidth="1"/>
    <col min="4" max="4" width="20.28125" style="19" customWidth="1"/>
    <col min="5" max="5" width="7.7109375" style="19" customWidth="1"/>
    <col min="6" max="6" width="16.28125" style="19" customWidth="1"/>
    <col min="7" max="13" width="14.7109375" style="19" customWidth="1"/>
    <col min="14" max="14" width="47.57421875" style="19" customWidth="1"/>
    <col min="15" max="24" width="14.7109375" style="19" customWidth="1"/>
    <col min="25" max="25" width="35.57421875" style="19" customWidth="1"/>
    <col min="26" max="26" width="60.8515625" style="19" customWidth="1"/>
    <col min="27" max="29" width="14.7109375" style="19" customWidth="1"/>
    <col min="30" max="30" width="11.140625" style="19" customWidth="1"/>
    <col min="31" max="32" width="14.7109375" style="19" customWidth="1"/>
    <col min="33" max="33" width="96.57421875" style="19" customWidth="1"/>
    <col min="34" max="16384" width="9.140625" style="19" customWidth="1"/>
  </cols>
  <sheetData>
    <row r="1" spans="1:6" ht="12.75">
      <c r="A1" s="129"/>
      <c r="B1" s="129"/>
      <c r="C1" s="129"/>
      <c r="D1" s="129"/>
      <c r="E1" s="129"/>
      <c r="F1" s="129"/>
    </row>
    <row r="2" spans="1:6" ht="12.75">
      <c r="A2" s="361"/>
      <c r="B2" s="361"/>
      <c r="C2" s="361"/>
      <c r="D2" s="361"/>
      <c r="E2" s="361"/>
      <c r="F2" s="361"/>
    </row>
    <row r="3" spans="1:6" ht="12.75">
      <c r="A3" s="129"/>
      <c r="B3" s="129"/>
      <c r="C3" s="129"/>
      <c r="D3" s="129"/>
      <c r="E3" s="129"/>
      <c r="F3" s="129"/>
    </row>
    <row r="4" spans="1:33" ht="12.75">
      <c r="A4" s="104"/>
      <c r="B4" s="105"/>
      <c r="C4" s="104"/>
      <c r="D4" s="106"/>
      <c r="E4" s="107" t="s">
        <v>332</v>
      </c>
      <c r="F4" s="108">
        <f>'Data Page'!G8</f>
        <v>0</v>
      </c>
      <c r="G4" s="104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2.75">
      <c r="A5" s="104"/>
      <c r="B5" s="105"/>
      <c r="C5" s="104"/>
      <c r="D5" s="106"/>
      <c r="E5" s="107"/>
      <c r="F5" s="108"/>
      <c r="G5" s="104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2.75">
      <c r="A6" s="172" t="s">
        <v>441</v>
      </c>
      <c r="B6" s="109"/>
      <c r="C6" s="109"/>
      <c r="D6" s="110"/>
      <c r="E6" s="109"/>
      <c r="F6" s="111"/>
      <c r="G6" s="104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.75">
      <c r="A7" s="104"/>
      <c r="B7" s="105"/>
      <c r="C7" s="104"/>
      <c r="D7" s="106"/>
      <c r="E7" s="107"/>
      <c r="F7" s="23"/>
      <c r="G7" s="104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2.75">
      <c r="A8" s="112">
        <v>1000</v>
      </c>
      <c r="B8" s="105"/>
      <c r="C8" s="112" t="s">
        <v>2421</v>
      </c>
      <c r="D8" s="113" t="s">
        <v>440</v>
      </c>
      <c r="E8" s="107"/>
      <c r="F8" s="23"/>
      <c r="G8" s="104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2.75">
      <c r="A9" s="104"/>
      <c r="B9" s="105">
        <v>1410</v>
      </c>
      <c r="C9" s="104" t="s">
        <v>314</v>
      </c>
      <c r="D9" s="106"/>
      <c r="E9" s="107">
        <v>1410</v>
      </c>
      <c r="F9" s="20"/>
      <c r="G9" s="104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2.75">
      <c r="A10" s="104"/>
      <c r="B10" s="105"/>
      <c r="C10" s="104"/>
      <c r="D10" s="106"/>
      <c r="E10" s="107"/>
      <c r="F10" s="23"/>
      <c r="G10" s="104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2.75">
      <c r="A11" s="112">
        <v>5000</v>
      </c>
      <c r="B11" s="105"/>
      <c r="C11" s="112" t="s">
        <v>2423</v>
      </c>
      <c r="D11" s="113" t="s">
        <v>440</v>
      </c>
      <c r="E11" s="107"/>
      <c r="F11" s="23"/>
      <c r="G11" s="104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.75">
      <c r="A12" s="104"/>
      <c r="B12" s="105">
        <v>5500</v>
      </c>
      <c r="C12" s="64" t="s">
        <v>2248</v>
      </c>
      <c r="D12" s="106"/>
      <c r="E12" s="107">
        <v>5500</v>
      </c>
      <c r="F12" s="20"/>
      <c r="G12" s="10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7" s="22" customFormat="1" ht="12.75">
      <c r="A13" s="114"/>
      <c r="B13" s="115">
        <v>5610</v>
      </c>
      <c r="C13" s="114" t="s">
        <v>438</v>
      </c>
      <c r="D13" s="116"/>
      <c r="E13" s="117">
        <v>5610</v>
      </c>
      <c r="F13" s="271"/>
      <c r="G13" s="114"/>
    </row>
    <row r="14" spans="1:7" s="28" customFormat="1" ht="12.75">
      <c r="A14" s="60"/>
      <c r="B14" s="52">
        <v>5690</v>
      </c>
      <c r="C14" s="51" t="s">
        <v>249</v>
      </c>
      <c r="D14" s="53"/>
      <c r="E14" s="54">
        <v>5690</v>
      </c>
      <c r="F14" s="26"/>
      <c r="G14" s="60"/>
    </row>
    <row r="15" spans="1:7" s="22" customFormat="1" ht="12.75">
      <c r="A15" s="114"/>
      <c r="B15" s="105"/>
      <c r="C15" s="104"/>
      <c r="D15" s="106"/>
      <c r="E15" s="107"/>
      <c r="F15" s="23"/>
      <c r="G15" s="114"/>
    </row>
    <row r="16" spans="1:7" s="22" customFormat="1" ht="12.75">
      <c r="A16" s="114"/>
      <c r="B16" s="285">
        <v>5000</v>
      </c>
      <c r="C16" s="241" t="s">
        <v>1927</v>
      </c>
      <c r="D16" s="286"/>
      <c r="E16" s="243">
        <v>5000</v>
      </c>
      <c r="F16" s="175">
        <f>F12+F13+F14</f>
        <v>0</v>
      </c>
      <c r="G16" s="114"/>
    </row>
    <row r="17" spans="1:33" ht="13.5" thickBot="1">
      <c r="A17" s="104"/>
      <c r="B17" s="105"/>
      <c r="C17" s="104"/>
      <c r="D17" s="106"/>
      <c r="E17" s="107"/>
      <c r="F17" s="23"/>
      <c r="G17" s="104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3.5" thickBot="1">
      <c r="A18" s="104"/>
      <c r="B18" s="120">
        <v>10000</v>
      </c>
      <c r="C18" s="121" t="s">
        <v>437</v>
      </c>
      <c r="D18" s="122"/>
      <c r="E18" s="123">
        <v>10000</v>
      </c>
      <c r="F18" s="176">
        <f>F9+F16</f>
        <v>0</v>
      </c>
      <c r="G18" s="104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.75">
      <c r="A19" s="104"/>
      <c r="B19" s="105"/>
      <c r="C19" s="104"/>
      <c r="D19" s="106"/>
      <c r="E19" s="107"/>
      <c r="F19" s="23"/>
      <c r="G19" s="10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.75">
      <c r="A20" s="172" t="s">
        <v>436</v>
      </c>
      <c r="B20" s="109"/>
      <c r="C20" s="109"/>
      <c r="D20" s="110"/>
      <c r="E20" s="109"/>
      <c r="F20" s="111"/>
      <c r="G20" s="104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2.75">
      <c r="A21" s="104"/>
      <c r="B21" s="105"/>
      <c r="C21" s="104"/>
      <c r="D21" s="106"/>
      <c r="E21" s="107"/>
      <c r="F21" s="23"/>
      <c r="G21" s="104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2.75">
      <c r="A22" s="112">
        <v>2500</v>
      </c>
      <c r="B22" s="105"/>
      <c r="C22" s="112" t="s">
        <v>2424</v>
      </c>
      <c r="D22" s="106"/>
      <c r="E22" s="107"/>
      <c r="F22" s="23"/>
      <c r="G22" s="104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2.75">
      <c r="A23" s="104"/>
      <c r="B23" s="105"/>
      <c r="C23" s="104"/>
      <c r="D23" s="106"/>
      <c r="E23" s="107"/>
      <c r="F23" s="23"/>
      <c r="G23" s="10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2.75">
      <c r="A24" s="104"/>
      <c r="B24" s="105" t="s">
        <v>360</v>
      </c>
      <c r="C24" s="104" t="s">
        <v>359</v>
      </c>
      <c r="D24" s="113" t="s">
        <v>435</v>
      </c>
      <c r="E24" s="107"/>
      <c r="F24" s="23"/>
      <c r="G24" s="104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2.75">
      <c r="A25" s="104"/>
      <c r="B25" s="52">
        <v>400</v>
      </c>
      <c r="C25" s="51" t="s">
        <v>1792</v>
      </c>
      <c r="D25" s="94"/>
      <c r="E25" s="54">
        <v>400</v>
      </c>
      <c r="F25" s="20"/>
      <c r="G25" s="104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.75">
      <c r="A26" s="104"/>
      <c r="B26" s="52">
        <v>420</v>
      </c>
      <c r="C26" s="51" t="s">
        <v>370</v>
      </c>
      <c r="D26" s="94"/>
      <c r="E26" s="54">
        <v>420</v>
      </c>
      <c r="F26" s="20"/>
      <c r="G26" s="104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2.75">
      <c r="A27" s="104"/>
      <c r="B27" s="52">
        <v>425</v>
      </c>
      <c r="C27" s="51" t="s">
        <v>1828</v>
      </c>
      <c r="D27" s="94"/>
      <c r="E27" s="54">
        <v>425</v>
      </c>
      <c r="F27" s="20"/>
      <c r="G27" s="104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2.75">
      <c r="A28" s="104"/>
      <c r="B28" s="105">
        <v>500</v>
      </c>
      <c r="C28" s="104" t="s">
        <v>379</v>
      </c>
      <c r="D28" s="106"/>
      <c r="E28" s="107">
        <v>500</v>
      </c>
      <c r="F28" s="262"/>
      <c r="G28" s="64" t="s">
        <v>2686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267" customFormat="1" ht="12.75">
      <c r="A29" s="126"/>
      <c r="B29" s="70">
        <v>2500</v>
      </c>
      <c r="C29" s="71" t="s">
        <v>1944</v>
      </c>
      <c r="D29" s="72"/>
      <c r="E29" s="87">
        <v>2500</v>
      </c>
      <c r="F29" s="265">
        <f>SUM(F25:F28)</f>
        <v>0</v>
      </c>
      <c r="G29" s="12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</row>
    <row r="30" spans="1:33" ht="12.75">
      <c r="A30" s="104"/>
      <c r="B30" s="105"/>
      <c r="C30" s="104"/>
      <c r="D30" s="106"/>
      <c r="E30" s="107"/>
      <c r="F30" s="23"/>
      <c r="G30" s="10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2.75">
      <c r="A31" s="112">
        <v>8000</v>
      </c>
      <c r="B31" s="105"/>
      <c r="C31" s="112" t="s">
        <v>2417</v>
      </c>
      <c r="D31" s="113" t="s">
        <v>434</v>
      </c>
      <c r="E31" s="107"/>
      <c r="F31" s="23"/>
      <c r="G31" s="104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12.75">
      <c r="A32" s="104"/>
      <c r="B32" s="105">
        <v>755</v>
      </c>
      <c r="C32" s="104" t="s">
        <v>433</v>
      </c>
      <c r="D32" s="106"/>
      <c r="E32" s="107">
        <v>755</v>
      </c>
      <c r="F32" s="20"/>
      <c r="G32" s="104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13.5" thickBot="1">
      <c r="A33" s="104"/>
      <c r="B33" s="105"/>
      <c r="C33" s="104"/>
      <c r="D33" s="106"/>
      <c r="E33" s="129"/>
      <c r="F33" s="23"/>
      <c r="G33" s="10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13.5" thickBot="1">
      <c r="A34" s="288">
        <v>20500</v>
      </c>
      <c r="B34" s="129"/>
      <c r="C34" s="121" t="s">
        <v>432</v>
      </c>
      <c r="D34" s="124" t="s">
        <v>431</v>
      </c>
      <c r="E34" s="123"/>
      <c r="F34" s="176">
        <f>SUM(F29+F32)</f>
        <v>0</v>
      </c>
      <c r="G34" s="10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2.75">
      <c r="A35" s="104"/>
      <c r="B35" s="125"/>
      <c r="C35" s="126" t="s">
        <v>1928</v>
      </c>
      <c r="D35" s="122"/>
      <c r="E35" s="123"/>
      <c r="F35" s="23"/>
      <c r="G35" s="104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2.75">
      <c r="A36" s="104"/>
      <c r="B36" s="105"/>
      <c r="C36" s="104"/>
      <c r="D36" s="106"/>
      <c r="E36" s="107"/>
      <c r="F36" s="23"/>
      <c r="G36" s="104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2.75">
      <c r="A37" s="129"/>
      <c r="B37" s="105"/>
      <c r="C37" s="112" t="s">
        <v>343</v>
      </c>
      <c r="D37" s="106"/>
      <c r="E37" s="107"/>
      <c r="F37" s="23"/>
      <c r="G37" s="10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2.75">
      <c r="A38" s="129"/>
      <c r="B38" s="168" t="s">
        <v>339</v>
      </c>
      <c r="C38" s="112" t="s">
        <v>342</v>
      </c>
      <c r="D38" s="170" t="s">
        <v>430</v>
      </c>
      <c r="E38" s="287" t="s">
        <v>340</v>
      </c>
      <c r="F38" s="221"/>
      <c r="G38" s="104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2.75">
      <c r="A39" s="129"/>
      <c r="B39" s="168" t="s">
        <v>339</v>
      </c>
      <c r="C39" s="112" t="s">
        <v>338</v>
      </c>
      <c r="D39" s="170" t="s">
        <v>430</v>
      </c>
      <c r="E39" s="287" t="s">
        <v>333</v>
      </c>
      <c r="F39" s="222"/>
      <c r="G39" s="10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2.75">
      <c r="A40" s="104"/>
      <c r="B40" s="105"/>
      <c r="C40" s="104"/>
      <c r="D40" s="127"/>
      <c r="E40" s="128"/>
      <c r="F40" s="23"/>
      <c r="G40" s="104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7" ht="12.75">
      <c r="A41" s="129"/>
      <c r="B41" s="129"/>
      <c r="C41" s="129"/>
      <c r="D41" s="129"/>
      <c r="E41" s="129"/>
      <c r="F41" s="129"/>
      <c r="G41" s="129"/>
    </row>
  </sheetData>
  <sheetProtection password="CB25" sheet="1"/>
  <mergeCells count="1">
    <mergeCell ref="A2:F2"/>
  </mergeCells>
  <dataValidations count="1">
    <dataValidation type="decimal" operator="greaterThan" allowBlank="1" showInputMessage="1" showErrorMessage="1" errorTitle="Invalid Data" error="Only Number Values Are Allowed In This Cell" sqref="F39">
      <formula1>-1000000000</formula1>
    </dataValidation>
  </dataValidations>
  <printOptions horizontalCentered="1"/>
  <pageMargins left="0.65" right="0.45" top="1.5" bottom="0.5" header="0.5" footer="0.5"/>
  <pageSetup fitToHeight="111" fitToWidth="1" horizontalDpi="600" verticalDpi="600" orientation="portrait" scale="82" r:id="rId1"/>
  <headerFooter alignWithMargins="0">
    <oddHeader>&amp;C&amp;"Arial,Bold"&amp;12DEPRECIATION FUND&amp;R&amp;8NDE 03-036
Due Date  11/1/2017
Revised 7/17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G36"/>
  <sheetViews>
    <sheetView showGridLines="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8515625" style="19" customWidth="1"/>
    <col min="2" max="2" width="7.28125" style="19" customWidth="1"/>
    <col min="3" max="3" width="42.7109375" style="19" customWidth="1"/>
    <col min="4" max="4" width="20.57421875" style="19" customWidth="1"/>
    <col min="5" max="5" width="7.7109375" style="19" customWidth="1"/>
    <col min="6" max="6" width="16.28125" style="19" customWidth="1"/>
    <col min="7" max="13" width="14.7109375" style="19" customWidth="1"/>
    <col min="14" max="14" width="47.57421875" style="19" customWidth="1"/>
    <col min="15" max="24" width="14.7109375" style="19" customWidth="1"/>
    <col min="25" max="25" width="35.57421875" style="19" customWidth="1"/>
    <col min="26" max="26" width="60.8515625" style="19" customWidth="1"/>
    <col min="27" max="29" width="14.7109375" style="19" customWidth="1"/>
    <col min="30" max="30" width="11.140625" style="19" customWidth="1"/>
    <col min="31" max="32" width="14.7109375" style="19" customWidth="1"/>
    <col min="33" max="33" width="96.57421875" style="19" customWidth="1"/>
    <col min="34" max="16384" width="9.140625" style="19" customWidth="1"/>
  </cols>
  <sheetData>
    <row r="1" spans="1:33" ht="12.75">
      <c r="A1" s="104"/>
      <c r="B1" s="105"/>
      <c r="C1" s="104"/>
      <c r="D1" s="106"/>
      <c r="E1" s="107" t="s">
        <v>332</v>
      </c>
      <c r="F1" s="108">
        <f>'Data Page'!G8</f>
        <v>0</v>
      </c>
      <c r="G1" s="104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12.75">
      <c r="A2" s="104"/>
      <c r="B2" s="105"/>
      <c r="C2" s="104"/>
      <c r="D2" s="106"/>
      <c r="E2" s="107"/>
      <c r="F2" s="108"/>
      <c r="G2" s="104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2.75">
      <c r="A3" s="172" t="s">
        <v>441</v>
      </c>
      <c r="B3" s="109"/>
      <c r="C3" s="109"/>
      <c r="D3" s="110"/>
      <c r="E3" s="109"/>
      <c r="F3" s="111"/>
      <c r="G3" s="104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12.75">
      <c r="A4" s="104"/>
      <c r="B4" s="105"/>
      <c r="C4" s="104"/>
      <c r="D4" s="106"/>
      <c r="E4" s="107"/>
      <c r="F4" s="23"/>
      <c r="G4" s="104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2.75">
      <c r="A5" s="112">
        <v>1000</v>
      </c>
      <c r="B5" s="105"/>
      <c r="C5" s="112" t="s">
        <v>2425</v>
      </c>
      <c r="D5" s="113" t="s">
        <v>448</v>
      </c>
      <c r="E5" s="107"/>
      <c r="F5" s="23"/>
      <c r="G5" s="104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2.75">
      <c r="A6" s="104"/>
      <c r="B6" s="105">
        <v>1410</v>
      </c>
      <c r="C6" s="104" t="s">
        <v>314</v>
      </c>
      <c r="D6" s="106"/>
      <c r="E6" s="107">
        <v>1410</v>
      </c>
      <c r="F6" s="20"/>
      <c r="G6" s="104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.75">
      <c r="A7" s="104"/>
      <c r="B7" s="105"/>
      <c r="C7" s="104"/>
      <c r="D7" s="106"/>
      <c r="E7" s="107"/>
      <c r="F7" s="23"/>
      <c r="G7" s="104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2.75">
      <c r="A8" s="112">
        <v>5000</v>
      </c>
      <c r="B8" s="105"/>
      <c r="C8" s="112" t="s">
        <v>2426</v>
      </c>
      <c r="D8" s="113" t="s">
        <v>448</v>
      </c>
      <c r="E8" s="107"/>
      <c r="F8" s="23"/>
      <c r="G8" s="104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2.75">
      <c r="A9" s="104"/>
      <c r="B9" s="105">
        <v>5500</v>
      </c>
      <c r="C9" s="64" t="s">
        <v>2248</v>
      </c>
      <c r="D9" s="106"/>
      <c r="E9" s="107">
        <v>5500</v>
      </c>
      <c r="F9" s="20"/>
      <c r="G9" s="104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7" s="22" customFormat="1" ht="12.75">
      <c r="A10" s="114"/>
      <c r="B10" s="115">
        <v>5610</v>
      </c>
      <c r="C10" s="114" t="s">
        <v>438</v>
      </c>
      <c r="D10" s="116"/>
      <c r="E10" s="117">
        <v>5610</v>
      </c>
      <c r="F10" s="271"/>
      <c r="G10" s="114"/>
    </row>
    <row r="11" spans="1:7" s="28" customFormat="1" ht="12.75">
      <c r="A11" s="60"/>
      <c r="B11" s="52">
        <v>5690</v>
      </c>
      <c r="C11" s="51" t="s">
        <v>249</v>
      </c>
      <c r="D11" s="53"/>
      <c r="E11" s="54">
        <v>5690</v>
      </c>
      <c r="F11" s="272"/>
      <c r="G11" s="60"/>
    </row>
    <row r="12" spans="1:7" s="22" customFormat="1" ht="12.75">
      <c r="A12" s="114"/>
      <c r="B12" s="240">
        <v>5000</v>
      </c>
      <c r="C12" s="241" t="s">
        <v>1943</v>
      </c>
      <c r="D12" s="242"/>
      <c r="E12" s="243">
        <v>5000</v>
      </c>
      <c r="F12" s="244">
        <f>F9+F10+F11</f>
        <v>0</v>
      </c>
      <c r="G12" s="114"/>
    </row>
    <row r="13" spans="1:33" ht="13.5" thickBot="1">
      <c r="A13" s="104"/>
      <c r="B13" s="105"/>
      <c r="C13" s="104"/>
      <c r="D13" s="106"/>
      <c r="E13" s="107"/>
      <c r="F13" s="23"/>
      <c r="G13" s="104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3.5" thickBot="1">
      <c r="A14" s="104"/>
      <c r="B14" s="120">
        <v>10000</v>
      </c>
      <c r="C14" s="121" t="s">
        <v>437</v>
      </c>
      <c r="D14" s="122"/>
      <c r="E14" s="123">
        <v>10000</v>
      </c>
      <c r="F14" s="176">
        <f>F6+F12</f>
        <v>0</v>
      </c>
      <c r="G14" s="104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2.75">
      <c r="A15" s="104"/>
      <c r="B15" s="105"/>
      <c r="C15" s="104"/>
      <c r="D15" s="106"/>
      <c r="E15" s="107"/>
      <c r="F15" s="23"/>
      <c r="G15" s="104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.75">
      <c r="A16" s="172" t="s">
        <v>436</v>
      </c>
      <c r="B16" s="109"/>
      <c r="C16" s="109"/>
      <c r="D16" s="110"/>
      <c r="E16" s="109"/>
      <c r="F16" s="111"/>
      <c r="G16" s="104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2.75">
      <c r="A17" s="104"/>
      <c r="B17" s="105"/>
      <c r="C17" s="104"/>
      <c r="D17" s="106"/>
      <c r="E17" s="107"/>
      <c r="F17" s="23"/>
      <c r="G17" s="104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2.75">
      <c r="A18" s="112">
        <v>2500</v>
      </c>
      <c r="B18" s="105"/>
      <c r="C18" s="112" t="s">
        <v>2335</v>
      </c>
      <c r="D18" s="113" t="s">
        <v>447</v>
      </c>
      <c r="E18" s="107"/>
      <c r="F18" s="23"/>
      <c r="G18" s="104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.75">
      <c r="A19" s="104"/>
      <c r="B19" s="105">
        <v>200</v>
      </c>
      <c r="C19" s="104" t="s">
        <v>366</v>
      </c>
      <c r="D19" s="106"/>
      <c r="E19" s="107">
        <v>200</v>
      </c>
      <c r="F19" s="20"/>
      <c r="G19" s="10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.75">
      <c r="A20" s="104"/>
      <c r="B20" s="105">
        <v>221</v>
      </c>
      <c r="C20" s="104" t="s">
        <v>365</v>
      </c>
      <c r="D20" s="106"/>
      <c r="E20" s="107">
        <v>221</v>
      </c>
      <c r="F20" s="273"/>
      <c r="G20" s="104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2.75">
      <c r="A21" s="104"/>
      <c r="B21" s="105">
        <v>281</v>
      </c>
      <c r="C21" s="104" t="s">
        <v>411</v>
      </c>
      <c r="D21" s="106"/>
      <c r="E21" s="107">
        <v>281</v>
      </c>
      <c r="F21" s="20"/>
      <c r="G21" s="104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2.75">
      <c r="A22" s="104"/>
      <c r="B22" s="105">
        <v>282</v>
      </c>
      <c r="C22" s="104" t="s">
        <v>410</v>
      </c>
      <c r="D22" s="106"/>
      <c r="E22" s="107">
        <v>282</v>
      </c>
      <c r="F22" s="262"/>
      <c r="G22" s="104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239" customFormat="1" ht="12.75">
      <c r="A23" s="112"/>
      <c r="B23" s="120">
        <v>2500</v>
      </c>
      <c r="C23" s="121" t="s">
        <v>1942</v>
      </c>
      <c r="D23" s="196"/>
      <c r="E23" s="237">
        <v>2500</v>
      </c>
      <c r="F23" s="238">
        <f>SUM(F19:F22)</f>
        <v>0</v>
      </c>
      <c r="G23" s="11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12.75">
      <c r="A24" s="104"/>
      <c r="B24" s="105"/>
      <c r="C24" s="104"/>
      <c r="D24" s="106"/>
      <c r="E24" s="107"/>
      <c r="F24" s="23"/>
      <c r="G24" s="104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2.75">
      <c r="A25" s="112">
        <v>8000</v>
      </c>
      <c r="B25" s="105"/>
      <c r="C25" s="112" t="s">
        <v>2417</v>
      </c>
      <c r="D25" s="113" t="s">
        <v>446</v>
      </c>
      <c r="E25" s="107"/>
      <c r="F25" s="23"/>
      <c r="G25" s="104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.75">
      <c r="A26" s="104"/>
      <c r="B26" s="105">
        <v>755</v>
      </c>
      <c r="C26" s="104" t="s">
        <v>433</v>
      </c>
      <c r="D26" s="106"/>
      <c r="E26" s="107">
        <v>755</v>
      </c>
      <c r="F26" s="20"/>
      <c r="G26" s="104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3.5" thickBot="1">
      <c r="A27" s="104"/>
      <c r="B27" s="105"/>
      <c r="C27" s="104"/>
      <c r="D27" s="106"/>
      <c r="E27" s="107"/>
      <c r="F27" s="23"/>
      <c r="G27" s="104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3.5" thickBot="1">
      <c r="A28" s="289">
        <v>20500</v>
      </c>
      <c r="B28" s="129"/>
      <c r="C28" s="121" t="s">
        <v>445</v>
      </c>
      <c r="D28" s="124" t="s">
        <v>444</v>
      </c>
      <c r="E28" s="123"/>
      <c r="F28" s="176">
        <f>F23+F26</f>
        <v>0</v>
      </c>
      <c r="G28" s="104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2.75">
      <c r="A29" s="104"/>
      <c r="B29" s="125"/>
      <c r="C29" s="126" t="s">
        <v>443</v>
      </c>
      <c r="D29" s="122"/>
      <c r="E29" s="123"/>
      <c r="F29" s="23"/>
      <c r="G29" s="104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2.75">
      <c r="A30" s="104"/>
      <c r="B30" s="105"/>
      <c r="C30" s="104"/>
      <c r="D30" s="106"/>
      <c r="E30" s="107"/>
      <c r="F30" s="23"/>
      <c r="G30" s="10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2.75">
      <c r="A31" s="129"/>
      <c r="B31" s="168"/>
      <c r="C31" s="112" t="s">
        <v>343</v>
      </c>
      <c r="D31" s="169"/>
      <c r="E31" s="170"/>
      <c r="F31" s="23"/>
      <c r="G31" s="104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12.75">
      <c r="A32" s="129"/>
      <c r="B32" s="168" t="s">
        <v>339</v>
      </c>
      <c r="C32" s="112" t="s">
        <v>342</v>
      </c>
      <c r="D32" s="170" t="s">
        <v>442</v>
      </c>
      <c r="E32" s="290" t="s">
        <v>340</v>
      </c>
      <c r="F32" s="177"/>
      <c r="G32" s="104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12.75">
      <c r="A33" s="129"/>
      <c r="B33" s="168" t="s">
        <v>339</v>
      </c>
      <c r="C33" s="112" t="s">
        <v>338</v>
      </c>
      <c r="D33" s="170" t="s">
        <v>442</v>
      </c>
      <c r="E33" s="290" t="s">
        <v>333</v>
      </c>
      <c r="F33" s="177"/>
      <c r="G33" s="10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7" ht="12.75">
      <c r="A34" s="129"/>
      <c r="B34" s="129"/>
      <c r="C34" s="129"/>
      <c r="D34" s="129"/>
      <c r="E34" s="129"/>
      <c r="F34" s="129"/>
      <c r="G34" s="129"/>
    </row>
    <row r="35" spans="1:7" ht="12.75">
      <c r="A35" s="129"/>
      <c r="B35" s="129"/>
      <c r="C35" s="129"/>
      <c r="D35" s="129"/>
      <c r="E35" s="129"/>
      <c r="F35" s="129"/>
      <c r="G35" s="129"/>
    </row>
    <row r="36" spans="1:7" ht="12.75">
      <c r="A36" s="129"/>
      <c r="B36" s="129"/>
      <c r="C36" s="129"/>
      <c r="D36" s="129"/>
      <c r="E36" s="129"/>
      <c r="F36" s="129"/>
      <c r="G36" s="129"/>
    </row>
  </sheetData>
  <sheetProtection password="CB25" sheet="1"/>
  <dataValidations count="1">
    <dataValidation type="decimal" operator="greaterThan" allowBlank="1" showInputMessage="1" showErrorMessage="1" errorTitle="Invalid Data" error="Only Number Values Are Allowed In This Cell" sqref="F32:F33">
      <formula1>-1000000000</formula1>
    </dataValidation>
  </dataValidations>
  <printOptions horizontalCentered="1"/>
  <pageMargins left="0.65" right="0.45" top="1.5" bottom="0.5" header="0.5" footer="0.5"/>
  <pageSetup fitToHeight="111" fitToWidth="1" horizontalDpi="600" verticalDpi="600" orientation="portrait" scale="94" r:id="rId1"/>
  <headerFooter alignWithMargins="0">
    <oddHeader>&amp;C&amp;"Arial,Bold"&amp;12EMPLOYEE BENEFIT FUND&amp;R&amp;8NDE 03-036
Due Date  11/1/2017
Revised 7/17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G40"/>
  <sheetViews>
    <sheetView showGridLines="0" zoomScaleSheetLayoutView="100" workbookViewId="0" topLeftCell="A1">
      <selection activeCell="C50" sqref="C50"/>
    </sheetView>
  </sheetViews>
  <sheetFormatPr defaultColWidth="9.140625" defaultRowHeight="12.75"/>
  <cols>
    <col min="1" max="1" width="7.28125" style="19" bestFit="1" customWidth="1"/>
    <col min="2" max="2" width="7.28125" style="19" customWidth="1"/>
    <col min="3" max="3" width="55.7109375" style="19" bestFit="1" customWidth="1"/>
    <col min="4" max="4" width="17.7109375" style="19" bestFit="1" customWidth="1"/>
    <col min="5" max="5" width="22.421875" style="19" bestFit="1" customWidth="1"/>
    <col min="6" max="6" width="15.00390625" style="19" customWidth="1"/>
    <col min="7" max="13" width="14.7109375" style="19" customWidth="1"/>
    <col min="14" max="14" width="47.57421875" style="19" customWidth="1"/>
    <col min="15" max="24" width="14.7109375" style="19" customWidth="1"/>
    <col min="25" max="25" width="35.57421875" style="19" customWidth="1"/>
    <col min="26" max="26" width="60.8515625" style="19" customWidth="1"/>
    <col min="27" max="29" width="14.7109375" style="19" customWidth="1"/>
    <col min="30" max="30" width="11.140625" style="19" customWidth="1"/>
    <col min="31" max="32" width="14.7109375" style="19" customWidth="1"/>
    <col min="33" max="33" width="96.57421875" style="19" customWidth="1"/>
    <col min="34" max="16384" width="9.140625" style="19" customWidth="1"/>
  </cols>
  <sheetData>
    <row r="1" spans="1:6" ht="12.75">
      <c r="A1" s="129"/>
      <c r="B1" s="129"/>
      <c r="C1" s="129"/>
      <c r="D1" s="129"/>
      <c r="E1" s="129"/>
      <c r="F1" s="129"/>
    </row>
    <row r="2" spans="1:6" ht="12.75">
      <c r="A2" s="361"/>
      <c r="B2" s="361"/>
      <c r="C2" s="361"/>
      <c r="D2" s="361"/>
      <c r="E2" s="361"/>
      <c r="F2" s="361"/>
    </row>
    <row r="3" spans="1:6" ht="12.75">
      <c r="A3" s="129"/>
      <c r="B3" s="129"/>
      <c r="C3" s="129"/>
      <c r="D3" s="129"/>
      <c r="E3" s="129"/>
      <c r="F3" s="129"/>
    </row>
    <row r="4" spans="1:33" ht="12.75">
      <c r="A4" s="104"/>
      <c r="B4" s="105"/>
      <c r="C4" s="104"/>
      <c r="D4" s="106"/>
      <c r="E4" s="107" t="s">
        <v>332</v>
      </c>
      <c r="F4" s="108">
        <f>'Data Page'!G8</f>
        <v>0</v>
      </c>
      <c r="G4" s="104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2.75">
      <c r="A5" s="104"/>
      <c r="B5" s="105"/>
      <c r="C5" s="104"/>
      <c r="D5" s="106"/>
      <c r="E5" s="107"/>
      <c r="F5" s="108"/>
      <c r="G5" s="104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2.75">
      <c r="A6" s="172" t="s">
        <v>441</v>
      </c>
      <c r="B6" s="109"/>
      <c r="C6" s="109"/>
      <c r="D6" s="110"/>
      <c r="E6" s="109"/>
      <c r="F6" s="111"/>
      <c r="G6" s="104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.75">
      <c r="A7" s="104"/>
      <c r="B7" s="105"/>
      <c r="C7" s="104"/>
      <c r="D7" s="106"/>
      <c r="E7" s="107"/>
      <c r="F7" s="23"/>
      <c r="G7" s="104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2.75">
      <c r="A8" s="112">
        <v>1000</v>
      </c>
      <c r="B8" s="105"/>
      <c r="C8" s="112" t="s">
        <v>2421</v>
      </c>
      <c r="D8" s="113" t="s">
        <v>454</v>
      </c>
      <c r="E8" s="107"/>
      <c r="F8" s="23"/>
      <c r="G8" s="104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2.75">
      <c r="A9" s="104"/>
      <c r="B9" s="105">
        <v>1410</v>
      </c>
      <c r="C9" s="104" t="s">
        <v>314</v>
      </c>
      <c r="D9" s="106"/>
      <c r="E9" s="107">
        <v>1410</v>
      </c>
      <c r="F9" s="20"/>
      <c r="G9" s="104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2.75">
      <c r="A10" s="104"/>
      <c r="B10" s="105"/>
      <c r="C10" s="104"/>
      <c r="D10" s="106"/>
      <c r="E10" s="107"/>
      <c r="F10" s="23"/>
      <c r="G10" s="104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2.75">
      <c r="A11" s="112">
        <v>5000</v>
      </c>
      <c r="B11" s="105"/>
      <c r="C11" s="112" t="s">
        <v>2423</v>
      </c>
      <c r="D11" s="113" t="s">
        <v>454</v>
      </c>
      <c r="E11" s="107"/>
      <c r="F11" s="23"/>
      <c r="G11" s="104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.75">
      <c r="A12" s="104"/>
      <c r="B12" s="105">
        <v>5500</v>
      </c>
      <c r="C12" s="104" t="s">
        <v>439</v>
      </c>
      <c r="D12" s="106"/>
      <c r="E12" s="107">
        <v>5500</v>
      </c>
      <c r="F12" s="20"/>
      <c r="G12" s="10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7" s="22" customFormat="1" ht="12.75">
      <c r="A13" s="114"/>
      <c r="B13" s="115">
        <v>5610</v>
      </c>
      <c r="C13" s="114" t="s">
        <v>438</v>
      </c>
      <c r="D13" s="116"/>
      <c r="E13" s="117">
        <v>5610</v>
      </c>
      <c r="F13" s="271"/>
      <c r="G13" s="114"/>
    </row>
    <row r="14" spans="1:7" s="28" customFormat="1" ht="12.75">
      <c r="A14" s="60"/>
      <c r="B14" s="52">
        <v>5690</v>
      </c>
      <c r="C14" s="51" t="s">
        <v>249</v>
      </c>
      <c r="D14" s="53"/>
      <c r="E14" s="54">
        <v>5690</v>
      </c>
      <c r="F14" s="272"/>
      <c r="G14" s="60"/>
    </row>
    <row r="15" spans="1:7" s="22" customFormat="1" ht="12.75">
      <c r="A15" s="114"/>
      <c r="B15" s="240">
        <v>5000</v>
      </c>
      <c r="C15" s="241" t="s">
        <v>1945</v>
      </c>
      <c r="D15" s="131"/>
      <c r="E15" s="243">
        <v>5000</v>
      </c>
      <c r="F15" s="244">
        <f>SUM(F12:F14)</f>
        <v>0</v>
      </c>
      <c r="G15" s="114"/>
    </row>
    <row r="16" spans="1:7" s="22" customFormat="1" ht="13.5" thickBot="1">
      <c r="A16" s="114"/>
      <c r="B16" s="130"/>
      <c r="C16" s="118"/>
      <c r="D16" s="131"/>
      <c r="E16" s="119"/>
      <c r="F16" s="245"/>
      <c r="G16" s="114"/>
    </row>
    <row r="17" spans="1:33" ht="13.5" thickBot="1">
      <c r="A17" s="104"/>
      <c r="B17" s="120">
        <v>10000</v>
      </c>
      <c r="C17" s="121" t="s">
        <v>437</v>
      </c>
      <c r="D17" s="122"/>
      <c r="E17" s="123">
        <v>10000</v>
      </c>
      <c r="F17" s="176">
        <f>F9+F15</f>
        <v>0</v>
      </c>
      <c r="G17" s="104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2.75">
      <c r="A18" s="104"/>
      <c r="B18" s="105"/>
      <c r="C18" s="104"/>
      <c r="D18" s="106"/>
      <c r="E18" s="107"/>
      <c r="F18" s="23"/>
      <c r="G18" s="104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.75">
      <c r="A19" s="104"/>
      <c r="B19" s="105"/>
      <c r="C19" s="104"/>
      <c r="D19" s="106"/>
      <c r="E19" s="107"/>
      <c r="F19" s="23"/>
      <c r="G19" s="10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.75">
      <c r="A20" s="172" t="s">
        <v>436</v>
      </c>
      <c r="B20" s="109"/>
      <c r="C20" s="109"/>
      <c r="D20" s="110"/>
      <c r="E20" s="109"/>
      <c r="F20" s="111"/>
      <c r="G20" s="104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2.75">
      <c r="A21" s="104"/>
      <c r="B21" s="105"/>
      <c r="C21" s="104"/>
      <c r="D21" s="106"/>
      <c r="E21" s="107"/>
      <c r="F21" s="23"/>
      <c r="G21" s="104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2.75">
      <c r="A22" s="112">
        <v>2310</v>
      </c>
      <c r="B22" s="105"/>
      <c r="C22" s="112" t="s">
        <v>404</v>
      </c>
      <c r="D22" s="106"/>
      <c r="E22" s="107"/>
      <c r="F22" s="23"/>
      <c r="G22" s="104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2.75">
      <c r="A23" s="104"/>
      <c r="B23" s="105"/>
      <c r="C23" s="104"/>
      <c r="D23" s="106"/>
      <c r="E23" s="107"/>
      <c r="F23" s="23"/>
      <c r="G23" s="10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2.75">
      <c r="A24" s="104"/>
      <c r="B24" s="105" t="s">
        <v>360</v>
      </c>
      <c r="C24" s="104" t="s">
        <v>359</v>
      </c>
      <c r="D24" s="113" t="s">
        <v>453</v>
      </c>
      <c r="E24" s="107"/>
      <c r="F24" s="23"/>
      <c r="G24" s="104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2.75">
      <c r="A25" s="104"/>
      <c r="B25" s="105">
        <v>317</v>
      </c>
      <c r="C25" s="64" t="s">
        <v>1935</v>
      </c>
      <c r="D25" s="106"/>
      <c r="E25" s="107">
        <v>317</v>
      </c>
      <c r="F25" s="20"/>
      <c r="G25" s="104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.75">
      <c r="A26" s="104"/>
      <c r="B26" s="105">
        <v>643</v>
      </c>
      <c r="C26" s="104" t="s">
        <v>452</v>
      </c>
      <c r="D26" s="106"/>
      <c r="E26" s="107">
        <v>643</v>
      </c>
      <c r="F26" s="262"/>
      <c r="G26" s="104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2.75">
      <c r="A27" s="104"/>
      <c r="B27" s="120">
        <v>2310</v>
      </c>
      <c r="C27" s="121" t="s">
        <v>1946</v>
      </c>
      <c r="D27" s="246"/>
      <c r="E27" s="237">
        <v>2310</v>
      </c>
      <c r="F27" s="238">
        <f>SUM(F25:F26)</f>
        <v>0</v>
      </c>
      <c r="G27" s="104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2.75">
      <c r="A28" s="104"/>
      <c r="B28" s="105"/>
      <c r="C28" s="104"/>
      <c r="D28" s="106"/>
      <c r="E28" s="107"/>
      <c r="F28" s="23"/>
      <c r="G28" s="104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2.75">
      <c r="A29" s="112">
        <v>8000</v>
      </c>
      <c r="B29" s="105"/>
      <c r="C29" s="112" t="s">
        <v>2417</v>
      </c>
      <c r="D29" s="113" t="s">
        <v>451</v>
      </c>
      <c r="E29" s="107"/>
      <c r="F29" s="23"/>
      <c r="G29" s="104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2.75">
      <c r="A30" s="104"/>
      <c r="B30" s="105">
        <v>755</v>
      </c>
      <c r="C30" s="104" t="s">
        <v>433</v>
      </c>
      <c r="D30" s="106"/>
      <c r="E30" s="107">
        <v>755</v>
      </c>
      <c r="F30" s="189"/>
      <c r="G30" s="10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3.5" thickBot="1">
      <c r="A31" s="104"/>
      <c r="B31" s="105"/>
      <c r="C31" s="104"/>
      <c r="D31" s="106"/>
      <c r="E31" s="107"/>
      <c r="F31" s="23"/>
      <c r="G31" s="104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13.5" thickBot="1">
      <c r="A32" s="288">
        <v>20500</v>
      </c>
      <c r="B32" s="129"/>
      <c r="C32" s="121" t="s">
        <v>2427</v>
      </c>
      <c r="D32" s="124" t="s">
        <v>450</v>
      </c>
      <c r="E32" s="123"/>
      <c r="F32" s="176">
        <f>F27+F30</f>
        <v>0</v>
      </c>
      <c r="G32" s="104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12.75">
      <c r="A33" s="104"/>
      <c r="B33" s="125"/>
      <c r="C33" s="121" t="s">
        <v>2428</v>
      </c>
      <c r="D33" s="126"/>
      <c r="E33" s="123"/>
      <c r="F33" s="23"/>
      <c r="G33" s="10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12.75">
      <c r="A34" s="104"/>
      <c r="B34" s="105"/>
      <c r="C34" s="104"/>
      <c r="D34" s="104"/>
      <c r="E34" s="107"/>
      <c r="F34" s="23"/>
      <c r="G34" s="10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2.75">
      <c r="A35" s="129"/>
      <c r="B35" s="105"/>
      <c r="C35" s="112" t="s">
        <v>343</v>
      </c>
      <c r="D35" s="104"/>
      <c r="E35" s="107"/>
      <c r="F35" s="23"/>
      <c r="G35" s="104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2.75">
      <c r="A36" s="129"/>
      <c r="B36" s="168" t="s">
        <v>339</v>
      </c>
      <c r="C36" s="112" t="s">
        <v>342</v>
      </c>
      <c r="D36" s="170" t="s">
        <v>449</v>
      </c>
      <c r="E36" s="290" t="s">
        <v>340</v>
      </c>
      <c r="F36" s="177"/>
      <c r="G36" s="104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2.75">
      <c r="A37" s="129"/>
      <c r="B37" s="168" t="s">
        <v>339</v>
      </c>
      <c r="C37" s="112" t="s">
        <v>338</v>
      </c>
      <c r="D37" s="170" t="s">
        <v>449</v>
      </c>
      <c r="E37" s="290" t="s">
        <v>333</v>
      </c>
      <c r="F37" s="177"/>
      <c r="G37" s="10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7" ht="12.75">
      <c r="A38" s="129"/>
      <c r="B38" s="129"/>
      <c r="C38" s="129"/>
      <c r="D38" s="129"/>
      <c r="E38" s="129"/>
      <c r="F38" s="129"/>
      <c r="G38" s="129"/>
    </row>
    <row r="39" spans="1:5" ht="12.75">
      <c r="A39" s="129"/>
      <c r="B39" s="129"/>
      <c r="C39" s="129"/>
      <c r="D39" s="129"/>
      <c r="E39" s="129"/>
    </row>
    <row r="40" spans="1:5" ht="12.75">
      <c r="A40" s="129"/>
      <c r="B40" s="129"/>
      <c r="C40" s="129"/>
      <c r="D40" s="129"/>
      <c r="E40" s="129"/>
    </row>
  </sheetData>
  <sheetProtection password="CB25" sheet="1"/>
  <mergeCells count="1">
    <mergeCell ref="A2:F2"/>
  </mergeCells>
  <dataValidations count="1">
    <dataValidation type="decimal" operator="greaterThan" allowBlank="1" showInputMessage="1" showErrorMessage="1" errorTitle="Invalid Data" error="Only Number Values Are Allowed In This Cell" sqref="F36:F37">
      <formula1>-1000000000</formula1>
    </dataValidation>
  </dataValidations>
  <printOptions horizontalCentered="1"/>
  <pageMargins left="0.65" right="0.45" top="1.5" bottom="0.5" header="0.5" footer="0.5"/>
  <pageSetup fitToHeight="111" fitToWidth="1" horizontalDpi="600" verticalDpi="600" orientation="portrait" scale="76" r:id="rId1"/>
  <headerFooter alignWithMargins="0">
    <oddHeader>&amp;C&amp;"Arial,Bold"&amp;12CONTINGENCY FUND&amp;R&amp;8NDE 03-036
Due Date  11/1/2017
Revised 7/17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G4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5.00390625" style="19" bestFit="1" customWidth="1"/>
    <col min="2" max="2" width="6.57421875" style="19" bestFit="1" customWidth="1"/>
    <col min="3" max="3" width="40.28125" style="19" bestFit="1" customWidth="1"/>
    <col min="4" max="4" width="14.421875" style="19" bestFit="1" customWidth="1"/>
    <col min="5" max="5" width="21.8515625" style="19" bestFit="1" customWidth="1"/>
    <col min="6" max="6" width="14.421875" style="19" customWidth="1"/>
    <col min="7" max="13" width="14.7109375" style="19" customWidth="1"/>
    <col min="14" max="14" width="47.57421875" style="19" customWidth="1"/>
    <col min="15" max="24" width="14.7109375" style="19" customWidth="1"/>
    <col min="25" max="25" width="35.57421875" style="19" customWidth="1"/>
    <col min="26" max="26" width="60.8515625" style="19" customWidth="1"/>
    <col min="27" max="29" width="14.7109375" style="19" customWidth="1"/>
    <col min="30" max="30" width="11.140625" style="19" customWidth="1"/>
    <col min="31" max="32" width="14.7109375" style="19" customWidth="1"/>
    <col min="33" max="33" width="96.57421875" style="19" customWidth="1"/>
    <col min="34" max="16384" width="9.140625" style="19" customWidth="1"/>
  </cols>
  <sheetData>
    <row r="1" spans="1:33" ht="12.75">
      <c r="A1" s="104"/>
      <c r="B1" s="105"/>
      <c r="C1" s="104"/>
      <c r="D1" s="106"/>
      <c r="E1" s="107" t="s">
        <v>332</v>
      </c>
      <c r="F1" s="108">
        <f>'Data Page'!G8</f>
        <v>0</v>
      </c>
      <c r="G1" s="104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12.75">
      <c r="A2" s="104"/>
      <c r="B2" s="105"/>
      <c r="C2" s="104"/>
      <c r="D2" s="106"/>
      <c r="E2" s="107"/>
      <c r="F2" s="108"/>
      <c r="G2" s="104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2.75">
      <c r="A3" s="172" t="s">
        <v>441</v>
      </c>
      <c r="B3" s="109"/>
      <c r="C3" s="109"/>
      <c r="D3" s="110"/>
      <c r="E3" s="109"/>
      <c r="F3" s="111"/>
      <c r="G3" s="104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12.75">
      <c r="A4" s="104"/>
      <c r="B4" s="105"/>
      <c r="C4" s="104"/>
      <c r="D4" s="106"/>
      <c r="E4" s="107"/>
      <c r="F4" s="23"/>
      <c r="G4" s="104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2.75">
      <c r="A5" s="112">
        <v>1000</v>
      </c>
      <c r="B5" s="105"/>
      <c r="C5" s="112" t="s">
        <v>2421</v>
      </c>
      <c r="D5" s="113" t="s">
        <v>459</v>
      </c>
      <c r="E5" s="107"/>
      <c r="F5" s="23"/>
      <c r="G5" s="104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2.75">
      <c r="A6" s="104"/>
      <c r="B6" s="105">
        <v>1410</v>
      </c>
      <c r="C6" s="104" t="s">
        <v>314</v>
      </c>
      <c r="D6" s="106"/>
      <c r="E6" s="107">
        <v>1410</v>
      </c>
      <c r="F6" s="343"/>
      <c r="G6" s="104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.75">
      <c r="A7" s="104"/>
      <c r="B7" s="105">
        <v>1710</v>
      </c>
      <c r="C7" s="104" t="s">
        <v>460</v>
      </c>
      <c r="D7" s="106"/>
      <c r="E7" s="107">
        <v>1710</v>
      </c>
      <c r="F7" s="343"/>
      <c r="G7" s="104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2.75">
      <c r="A8" s="104"/>
      <c r="B8" s="105">
        <v>1990</v>
      </c>
      <c r="C8" s="104" t="s">
        <v>308</v>
      </c>
      <c r="D8" s="106"/>
      <c r="E8" s="107">
        <v>1990</v>
      </c>
      <c r="F8" s="343"/>
      <c r="G8" s="104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2.75">
      <c r="A9" s="104"/>
      <c r="B9" s="120">
        <v>1000</v>
      </c>
      <c r="C9" s="121" t="s">
        <v>2429</v>
      </c>
      <c r="D9" s="122"/>
      <c r="E9" s="237">
        <v>1000</v>
      </c>
      <c r="F9" s="310">
        <f>SUM(F6:F8)</f>
        <v>0</v>
      </c>
      <c r="G9" s="104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2.75">
      <c r="A10" s="104"/>
      <c r="B10" s="105"/>
      <c r="C10" s="112" t="s">
        <v>2430</v>
      </c>
      <c r="D10" s="106"/>
      <c r="E10" s="107"/>
      <c r="F10" s="23"/>
      <c r="G10" s="104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2.75">
      <c r="A11" s="104"/>
      <c r="B11" s="105"/>
      <c r="C11" s="104"/>
      <c r="D11" s="106"/>
      <c r="E11" s="107"/>
      <c r="F11" s="23"/>
      <c r="G11" s="104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.75">
      <c r="A12" s="112">
        <v>5000</v>
      </c>
      <c r="B12" s="105"/>
      <c r="C12" s="112" t="s">
        <v>2423</v>
      </c>
      <c r="D12" s="113" t="s">
        <v>459</v>
      </c>
      <c r="E12" s="107"/>
      <c r="F12" s="23"/>
      <c r="G12" s="10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2.75">
      <c r="A13" s="104"/>
      <c r="B13" s="105">
        <v>5500</v>
      </c>
      <c r="C13" s="104" t="s">
        <v>439</v>
      </c>
      <c r="D13" s="106"/>
      <c r="E13" s="107">
        <v>5500</v>
      </c>
      <c r="F13" s="20"/>
      <c r="G13" s="104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2.75">
      <c r="A14" s="104"/>
      <c r="B14" s="115">
        <v>5610</v>
      </c>
      <c r="C14" s="114" t="s">
        <v>438</v>
      </c>
      <c r="D14" s="116"/>
      <c r="E14" s="117">
        <v>5610</v>
      </c>
      <c r="F14" s="344"/>
      <c r="G14" s="104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2.75">
      <c r="A15" s="104"/>
      <c r="B15" s="105">
        <v>5690</v>
      </c>
      <c r="C15" s="104" t="s">
        <v>249</v>
      </c>
      <c r="D15" s="106"/>
      <c r="E15" s="107">
        <v>5690</v>
      </c>
      <c r="F15" s="345"/>
      <c r="G15" s="104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.75">
      <c r="A16" s="104"/>
      <c r="B16" s="120">
        <v>5000</v>
      </c>
      <c r="C16" s="121" t="s">
        <v>2431</v>
      </c>
      <c r="D16" s="122"/>
      <c r="E16" s="237">
        <v>5000</v>
      </c>
      <c r="F16" s="238">
        <f>SUM(F13:F15)</f>
        <v>0</v>
      </c>
      <c r="G16" s="104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2.75">
      <c r="A17" s="104"/>
      <c r="B17" s="105"/>
      <c r="C17" s="112" t="s">
        <v>2432</v>
      </c>
      <c r="D17" s="106"/>
      <c r="E17" s="107"/>
      <c r="F17" s="23"/>
      <c r="G17" s="104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3.5" thickBot="1">
      <c r="A18" s="104"/>
      <c r="B18" s="105"/>
      <c r="C18" s="104"/>
      <c r="D18" s="106"/>
      <c r="E18" s="107"/>
      <c r="F18" s="23"/>
      <c r="G18" s="104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3.5" thickBot="1">
      <c r="A19" s="104"/>
      <c r="B19" s="120">
        <v>10000</v>
      </c>
      <c r="C19" s="121" t="s">
        <v>247</v>
      </c>
      <c r="D19" s="122"/>
      <c r="E19" s="237">
        <v>10000</v>
      </c>
      <c r="F19" s="247">
        <f>F9+F16</f>
        <v>0</v>
      </c>
      <c r="G19" s="10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.75">
      <c r="A20" s="104"/>
      <c r="B20" s="105"/>
      <c r="C20" s="112" t="s">
        <v>2433</v>
      </c>
      <c r="D20" s="106"/>
      <c r="E20" s="107"/>
      <c r="F20" s="23"/>
      <c r="G20" s="104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2.75">
      <c r="A21" s="104"/>
      <c r="B21" s="105"/>
      <c r="C21" s="104"/>
      <c r="D21" s="106"/>
      <c r="E21" s="107"/>
      <c r="F21" s="23"/>
      <c r="G21" s="104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2.75">
      <c r="A22" s="172" t="s">
        <v>436</v>
      </c>
      <c r="B22" s="109"/>
      <c r="C22" s="109"/>
      <c r="D22" s="110"/>
      <c r="E22" s="109"/>
      <c r="F22" s="111"/>
      <c r="G22" s="104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2.75">
      <c r="A23" s="104"/>
      <c r="B23" s="105"/>
      <c r="C23" s="104"/>
      <c r="D23" s="106"/>
      <c r="E23" s="107"/>
      <c r="F23" s="23"/>
      <c r="G23" s="10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2.75">
      <c r="A24" s="112">
        <v>2100</v>
      </c>
      <c r="B24" s="105"/>
      <c r="C24" s="112" t="s">
        <v>1375</v>
      </c>
      <c r="D24" s="113" t="s">
        <v>458</v>
      </c>
      <c r="E24" s="107"/>
      <c r="F24" s="23"/>
      <c r="G24" s="104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2.75">
      <c r="A25" s="104"/>
      <c r="B25" s="105">
        <v>300</v>
      </c>
      <c r="C25" s="104" t="s">
        <v>364</v>
      </c>
      <c r="D25" s="106"/>
      <c r="E25" s="107">
        <v>300</v>
      </c>
      <c r="F25" s="344"/>
      <c r="G25" s="104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.75">
      <c r="A26" s="104"/>
      <c r="B26" s="105">
        <v>400</v>
      </c>
      <c r="C26" s="104" t="s">
        <v>362</v>
      </c>
      <c r="D26" s="106"/>
      <c r="E26" s="107">
        <v>400</v>
      </c>
      <c r="F26" s="344"/>
      <c r="G26" s="104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2.75">
      <c r="A27" s="104"/>
      <c r="B27" s="105">
        <v>500</v>
      </c>
      <c r="C27" s="104" t="s">
        <v>379</v>
      </c>
      <c r="D27" s="106"/>
      <c r="E27" s="107">
        <v>500</v>
      </c>
      <c r="F27" s="344"/>
      <c r="G27" s="104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2.75">
      <c r="A28" s="104"/>
      <c r="B28" s="105">
        <v>600</v>
      </c>
      <c r="C28" s="104" t="s">
        <v>361</v>
      </c>
      <c r="D28" s="106"/>
      <c r="E28" s="107">
        <v>600</v>
      </c>
      <c r="F28" s="345"/>
      <c r="G28" s="104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239" customFormat="1" ht="12.75">
      <c r="A29" s="112"/>
      <c r="B29" s="120">
        <v>2100</v>
      </c>
      <c r="C29" s="121" t="s">
        <v>534</v>
      </c>
      <c r="D29" s="246"/>
      <c r="E29" s="237">
        <v>2100</v>
      </c>
      <c r="F29" s="238">
        <f>SUM(F25:F28)</f>
        <v>0</v>
      </c>
      <c r="G29" s="11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2.75">
      <c r="A30" s="104"/>
      <c r="B30" s="105"/>
      <c r="C30" s="112" t="s">
        <v>2434</v>
      </c>
      <c r="D30" s="106"/>
      <c r="E30" s="107"/>
      <c r="F30" s="23"/>
      <c r="G30" s="10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2.75">
      <c r="A31" s="104"/>
      <c r="B31" s="105"/>
      <c r="C31" s="104"/>
      <c r="D31" s="106"/>
      <c r="E31" s="107"/>
      <c r="F31" s="23"/>
      <c r="G31" s="104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12.75">
      <c r="A32" s="112">
        <v>8000</v>
      </c>
      <c r="B32" s="105"/>
      <c r="C32" s="112" t="s">
        <v>2417</v>
      </c>
      <c r="D32" s="113" t="s">
        <v>457</v>
      </c>
      <c r="E32" s="107"/>
      <c r="F32" s="23"/>
      <c r="G32" s="104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12.75">
      <c r="A33" s="104"/>
      <c r="B33" s="105">
        <v>755</v>
      </c>
      <c r="C33" s="104" t="s">
        <v>433</v>
      </c>
      <c r="D33" s="106"/>
      <c r="E33" s="107">
        <v>755</v>
      </c>
      <c r="F33" s="344"/>
      <c r="G33" s="10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13.5" thickBot="1">
      <c r="A34" s="104"/>
      <c r="B34" s="105"/>
      <c r="C34" s="104"/>
      <c r="D34" s="106"/>
      <c r="E34" s="107"/>
      <c r="F34" s="23"/>
      <c r="G34" s="10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3.5" thickBot="1">
      <c r="A35" s="104"/>
      <c r="B35" s="120">
        <v>20500</v>
      </c>
      <c r="C35" s="121" t="s">
        <v>2435</v>
      </c>
      <c r="D35" s="124" t="s">
        <v>456</v>
      </c>
      <c r="E35" s="123"/>
      <c r="F35" s="247">
        <f>F29+F33</f>
        <v>0</v>
      </c>
      <c r="G35" s="104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2.75">
      <c r="A36" s="104"/>
      <c r="B36" s="125"/>
      <c r="C36" s="121" t="s">
        <v>2436</v>
      </c>
      <c r="D36" s="126"/>
      <c r="E36" s="123"/>
      <c r="F36" s="23"/>
      <c r="G36" s="104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2.75">
      <c r="A37" s="104"/>
      <c r="B37" s="105"/>
      <c r="C37" s="104"/>
      <c r="D37" s="104"/>
      <c r="E37" s="107"/>
      <c r="F37" s="23"/>
      <c r="G37" s="10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2.75">
      <c r="A38" s="129"/>
      <c r="B38" s="105"/>
      <c r="C38" s="112" t="s">
        <v>343</v>
      </c>
      <c r="D38" s="104"/>
      <c r="E38" s="107"/>
      <c r="F38" s="23"/>
      <c r="G38" s="104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2.75">
      <c r="A39" s="129"/>
      <c r="B39" s="168" t="s">
        <v>339</v>
      </c>
      <c r="C39" s="112" t="s">
        <v>342</v>
      </c>
      <c r="D39" s="170" t="s">
        <v>455</v>
      </c>
      <c r="E39" s="290" t="s">
        <v>340</v>
      </c>
      <c r="F39" s="222"/>
      <c r="G39" s="10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2.75">
      <c r="A40" s="129"/>
      <c r="B40" s="168" t="s">
        <v>339</v>
      </c>
      <c r="C40" s="112" t="s">
        <v>338</v>
      </c>
      <c r="D40" s="170" t="s">
        <v>455</v>
      </c>
      <c r="E40" s="290" t="s">
        <v>333</v>
      </c>
      <c r="F40" s="222"/>
      <c r="G40" s="104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7" ht="12.75">
      <c r="A41" s="129"/>
      <c r="B41" s="129"/>
      <c r="C41" s="129"/>
      <c r="D41" s="129"/>
      <c r="E41" s="129"/>
      <c r="F41" s="129"/>
      <c r="G41" s="129"/>
    </row>
  </sheetData>
  <sheetProtection password="CB25" sheet="1"/>
  <dataValidations count="1">
    <dataValidation type="decimal" operator="greaterThan" allowBlank="1" showInputMessage="1" showErrorMessage="1" errorTitle="Invalid Data" error="Only Number Values Are Allowed In This Cell" sqref="F39:F40">
      <formula1>-1000000000</formula1>
    </dataValidation>
  </dataValidations>
  <printOptions horizontalCentered="1"/>
  <pageMargins left="0.65" right="0.45" top="1.5" bottom="0.5" header="0.5" footer="0.5"/>
  <pageSetup fitToHeight="111" fitToWidth="1" horizontalDpi="600" verticalDpi="600" orientation="portrait" scale="93" r:id="rId1"/>
  <headerFooter alignWithMargins="0">
    <oddHeader>&amp;C&amp;"Arial,Bold"&amp;12ACTIVITIES FUND&amp;R&amp;8NDE 03-036
Due Date  11/1/2017
Revised 7/17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G63"/>
  <sheetViews>
    <sheetView showGridLines="0" zoomScaleSheetLayoutView="100" workbookViewId="0" topLeftCell="B1">
      <selection activeCell="F7" sqref="F7"/>
    </sheetView>
  </sheetViews>
  <sheetFormatPr defaultColWidth="9.140625" defaultRowHeight="12.75"/>
  <cols>
    <col min="1" max="2" width="6.57421875" style="19" bestFit="1" customWidth="1"/>
    <col min="3" max="3" width="81.7109375" style="19" bestFit="1" customWidth="1"/>
    <col min="4" max="4" width="20.7109375" style="19" bestFit="1" customWidth="1"/>
    <col min="5" max="5" width="7.7109375" style="19" customWidth="1"/>
    <col min="6" max="6" width="17.8515625" style="19" customWidth="1"/>
    <col min="7" max="7" width="2.140625" style="19" customWidth="1"/>
    <col min="8" max="13" width="14.7109375" style="19" customWidth="1"/>
    <col min="14" max="14" width="47.57421875" style="19" customWidth="1"/>
    <col min="15" max="24" width="14.7109375" style="19" customWidth="1"/>
    <col min="25" max="25" width="35.57421875" style="19" customWidth="1"/>
    <col min="26" max="26" width="60.8515625" style="19" customWidth="1"/>
    <col min="27" max="29" width="14.7109375" style="19" customWidth="1"/>
    <col min="30" max="30" width="11.140625" style="19" customWidth="1"/>
    <col min="31" max="32" width="14.7109375" style="19" customWidth="1"/>
    <col min="33" max="33" width="96.57421875" style="19" customWidth="1"/>
    <col min="34" max="16384" width="9.140625" style="19" customWidth="1"/>
  </cols>
  <sheetData>
    <row r="1" spans="1:33" ht="12.75">
      <c r="A1" s="104"/>
      <c r="B1" s="105"/>
      <c r="C1" s="104"/>
      <c r="D1" s="106"/>
      <c r="E1" s="107" t="s">
        <v>332</v>
      </c>
      <c r="F1" s="108">
        <f>'Data Page'!G8</f>
        <v>0</v>
      </c>
      <c r="G1" s="104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12.75">
      <c r="A2" s="104"/>
      <c r="B2" s="105"/>
      <c r="C2" s="104"/>
      <c r="D2" s="106"/>
      <c r="E2" s="107"/>
      <c r="F2" s="108"/>
      <c r="G2" s="104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5.75">
      <c r="A3" s="255" t="s">
        <v>441</v>
      </c>
      <c r="B3" s="109"/>
      <c r="C3" s="253"/>
      <c r="D3" s="110"/>
      <c r="E3" s="109"/>
      <c r="F3" s="111"/>
      <c r="G3" s="104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12.75">
      <c r="A4" s="104"/>
      <c r="B4" s="105"/>
      <c r="C4" s="104"/>
      <c r="D4" s="106"/>
      <c r="E4" s="107"/>
      <c r="F4" s="23"/>
      <c r="G4" s="104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2.75">
      <c r="A5" s="112">
        <v>1000</v>
      </c>
      <c r="B5" s="105"/>
      <c r="C5" s="112" t="s">
        <v>2420</v>
      </c>
      <c r="D5" s="113" t="s">
        <v>468</v>
      </c>
      <c r="E5" s="107"/>
      <c r="F5" s="23"/>
      <c r="G5" s="104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2.75">
      <c r="A6" s="112"/>
      <c r="B6" s="105"/>
      <c r="C6" s="104"/>
      <c r="D6" s="138"/>
      <c r="E6" s="107"/>
      <c r="F6" s="23"/>
      <c r="G6" s="104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.75">
      <c r="A7" s="104"/>
      <c r="B7" s="105">
        <v>1410</v>
      </c>
      <c r="C7" s="104" t="s">
        <v>314</v>
      </c>
      <c r="D7" s="106"/>
      <c r="E7" s="107">
        <v>1410</v>
      </c>
      <c r="F7" s="20"/>
      <c r="G7" s="104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2.75">
      <c r="A8" s="104"/>
      <c r="B8" s="105">
        <v>1720</v>
      </c>
      <c r="C8" s="104" t="s">
        <v>471</v>
      </c>
      <c r="D8" s="106"/>
      <c r="E8" s="107">
        <v>1720</v>
      </c>
      <c r="F8" s="20"/>
      <c r="G8" s="104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2.75">
      <c r="A9" s="104"/>
      <c r="B9" s="105">
        <v>1990</v>
      </c>
      <c r="C9" s="104" t="s">
        <v>308</v>
      </c>
      <c r="D9" s="106"/>
      <c r="E9" s="107">
        <v>1990</v>
      </c>
      <c r="F9" s="20"/>
      <c r="G9" s="104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2.75">
      <c r="A10" s="104"/>
      <c r="B10" s="120">
        <v>1000</v>
      </c>
      <c r="C10" s="121" t="s">
        <v>2429</v>
      </c>
      <c r="D10" s="106"/>
      <c r="E10" s="237">
        <v>1000</v>
      </c>
      <c r="F10" s="238">
        <f>SUM(F7:F9)</f>
        <v>0</v>
      </c>
      <c r="G10" s="104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2.75">
      <c r="A11" s="104"/>
      <c r="B11" s="105"/>
      <c r="C11" s="112" t="s">
        <v>2430</v>
      </c>
      <c r="D11" s="106"/>
      <c r="E11" s="107"/>
      <c r="F11" s="23"/>
      <c r="G11" s="104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.75">
      <c r="A12" s="104"/>
      <c r="B12" s="105"/>
      <c r="C12" s="104"/>
      <c r="D12" s="106"/>
      <c r="E12" s="107"/>
      <c r="F12" s="23"/>
      <c r="G12" s="10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2.75">
      <c r="A13" s="112">
        <v>3000</v>
      </c>
      <c r="B13" s="105"/>
      <c r="C13" s="112" t="s">
        <v>2438</v>
      </c>
      <c r="D13" s="113" t="s">
        <v>468</v>
      </c>
      <c r="E13" s="107"/>
      <c r="F13" s="23"/>
      <c r="G13" s="104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2.75">
      <c r="A14" s="112"/>
      <c r="B14" s="105"/>
      <c r="C14" s="104"/>
      <c r="D14" s="138"/>
      <c r="E14" s="107"/>
      <c r="F14" s="23"/>
      <c r="G14" s="104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2.75">
      <c r="A15" s="104"/>
      <c r="B15" s="105">
        <v>3150</v>
      </c>
      <c r="C15" s="104" t="s">
        <v>470</v>
      </c>
      <c r="D15" s="106"/>
      <c r="E15" s="107">
        <v>3150</v>
      </c>
      <c r="F15" s="20"/>
      <c r="G15" s="104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.75">
      <c r="A16" s="104"/>
      <c r="B16" s="105">
        <v>3990</v>
      </c>
      <c r="C16" s="104" t="s">
        <v>284</v>
      </c>
      <c r="D16" s="106"/>
      <c r="E16" s="107">
        <v>3990</v>
      </c>
      <c r="F16" s="262"/>
      <c r="G16" s="104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239" customFormat="1" ht="12.75">
      <c r="A17" s="112"/>
      <c r="B17" s="120">
        <v>3000</v>
      </c>
      <c r="C17" s="121" t="s">
        <v>2439</v>
      </c>
      <c r="D17" s="169"/>
      <c r="E17" s="237">
        <v>3000</v>
      </c>
      <c r="F17" s="238">
        <f>SUM(F15:F16)</f>
        <v>0</v>
      </c>
      <c r="G17" s="11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2.75">
      <c r="A18" s="104"/>
      <c r="B18" s="105"/>
      <c r="C18" s="112" t="s">
        <v>2440</v>
      </c>
      <c r="D18" s="106"/>
      <c r="E18" s="107"/>
      <c r="F18" s="23"/>
      <c r="G18" s="104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.75">
      <c r="A19" s="104"/>
      <c r="B19" s="105"/>
      <c r="C19" s="104"/>
      <c r="D19" s="106"/>
      <c r="E19" s="107"/>
      <c r="F19" s="23"/>
      <c r="G19" s="10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.75">
      <c r="A20" s="112">
        <v>4000</v>
      </c>
      <c r="B20" s="105"/>
      <c r="C20" s="112" t="s">
        <v>2442</v>
      </c>
      <c r="D20" s="113" t="s">
        <v>468</v>
      </c>
      <c r="E20" s="107"/>
      <c r="F20" s="23"/>
      <c r="G20" s="104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2.75">
      <c r="A21" s="112"/>
      <c r="B21" s="105"/>
      <c r="C21" s="104"/>
      <c r="D21" s="138"/>
      <c r="E21" s="107"/>
      <c r="F21" s="23"/>
      <c r="G21" s="104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2.75">
      <c r="A22" s="104"/>
      <c r="B22" s="105">
        <v>4800</v>
      </c>
      <c r="C22" s="104" t="s">
        <v>469</v>
      </c>
      <c r="D22" s="106"/>
      <c r="E22" s="107">
        <v>4800</v>
      </c>
      <c r="F22" s="20"/>
      <c r="G22" s="104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2.75">
      <c r="A23" s="104"/>
      <c r="B23" s="105">
        <v>4945</v>
      </c>
      <c r="C23" s="104" t="s">
        <v>264</v>
      </c>
      <c r="D23" s="106"/>
      <c r="E23" s="107">
        <v>4945</v>
      </c>
      <c r="F23" s="20"/>
      <c r="G23" s="10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2.75">
      <c r="A24" s="104"/>
      <c r="B24" s="105">
        <v>4990</v>
      </c>
      <c r="C24" s="104" t="s">
        <v>262</v>
      </c>
      <c r="D24" s="106"/>
      <c r="E24" s="107">
        <v>4990</v>
      </c>
      <c r="F24" s="20"/>
      <c r="G24" s="104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2.75">
      <c r="A25" s="104"/>
      <c r="B25" s="120">
        <v>4000</v>
      </c>
      <c r="C25" s="121" t="s">
        <v>2443</v>
      </c>
      <c r="D25" s="169"/>
      <c r="E25" s="237">
        <v>4000</v>
      </c>
      <c r="F25" s="238">
        <f>SUM(F22:F24)</f>
        <v>0</v>
      </c>
      <c r="G25" s="104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.75">
      <c r="A26" s="104"/>
      <c r="B26" s="105"/>
      <c r="C26" s="112" t="s">
        <v>2444</v>
      </c>
      <c r="D26" s="106"/>
      <c r="E26" s="107"/>
      <c r="F26" s="23"/>
      <c r="G26" s="104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2.75">
      <c r="A27" s="104"/>
      <c r="B27" s="105"/>
      <c r="C27" s="104"/>
      <c r="D27" s="106"/>
      <c r="E27" s="107"/>
      <c r="F27" s="23"/>
      <c r="G27" s="104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2.75">
      <c r="A28" s="112">
        <v>5000</v>
      </c>
      <c r="B28" s="105"/>
      <c r="C28" s="112" t="s">
        <v>2422</v>
      </c>
      <c r="D28" s="113" t="s">
        <v>468</v>
      </c>
      <c r="E28" s="107"/>
      <c r="F28" s="23"/>
      <c r="G28" s="104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2.75">
      <c r="A29" s="104"/>
      <c r="B29" s="105">
        <v>5500</v>
      </c>
      <c r="C29" s="104" t="s">
        <v>439</v>
      </c>
      <c r="D29" s="106"/>
      <c r="E29" s="107">
        <v>5500</v>
      </c>
      <c r="F29" s="20"/>
      <c r="G29" s="104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2.75">
      <c r="A30" s="104"/>
      <c r="B30" s="115">
        <v>5610</v>
      </c>
      <c r="C30" s="114" t="s">
        <v>438</v>
      </c>
      <c r="D30" s="116"/>
      <c r="E30" s="117">
        <v>5610</v>
      </c>
      <c r="F30" s="20"/>
      <c r="G30" s="10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2.75">
      <c r="A31" s="104"/>
      <c r="B31" s="105">
        <v>5690</v>
      </c>
      <c r="C31" s="104" t="s">
        <v>249</v>
      </c>
      <c r="D31" s="106"/>
      <c r="E31" s="107">
        <v>5690</v>
      </c>
      <c r="F31" s="20"/>
      <c r="G31" s="104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239" customFormat="1" ht="12.75">
      <c r="A32" s="112"/>
      <c r="B32" s="120">
        <v>5000</v>
      </c>
      <c r="C32" s="121" t="s">
        <v>2431</v>
      </c>
      <c r="D32" s="169"/>
      <c r="E32" s="237">
        <v>5000</v>
      </c>
      <c r="F32" s="238">
        <f>SUM(F29:F31)</f>
        <v>0</v>
      </c>
      <c r="G32" s="11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2.75">
      <c r="A33" s="104"/>
      <c r="B33" s="105"/>
      <c r="C33" s="112" t="s">
        <v>2432</v>
      </c>
      <c r="D33" s="106"/>
      <c r="E33" s="107"/>
      <c r="F33" s="23"/>
      <c r="G33" s="10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13.5" thickBot="1">
      <c r="A34" s="104"/>
      <c r="B34" s="105"/>
      <c r="C34" s="104"/>
      <c r="D34" s="106"/>
      <c r="E34" s="107"/>
      <c r="F34" s="23"/>
      <c r="G34" s="10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3.5" thickBot="1">
      <c r="A35" s="104"/>
      <c r="B35" s="120">
        <v>10000</v>
      </c>
      <c r="C35" s="121" t="s">
        <v>247</v>
      </c>
      <c r="D35" s="106"/>
      <c r="E35" s="123">
        <v>10000</v>
      </c>
      <c r="F35" s="176">
        <f>F10+F17+F25+F32</f>
        <v>0</v>
      </c>
      <c r="G35" s="104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2.75">
      <c r="A36" s="104"/>
      <c r="B36" s="105"/>
      <c r="C36" s="112" t="s">
        <v>2445</v>
      </c>
      <c r="D36" s="106"/>
      <c r="E36" s="107"/>
      <c r="F36" s="23"/>
      <c r="G36" s="104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2.75">
      <c r="A37" s="104"/>
      <c r="B37" s="105"/>
      <c r="C37" s="112"/>
      <c r="D37" s="106"/>
      <c r="E37" s="107"/>
      <c r="F37" s="23"/>
      <c r="G37" s="10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8">
      <c r="A38" s="255" t="s">
        <v>436</v>
      </c>
      <c r="B38" s="109"/>
      <c r="C38" s="254"/>
      <c r="D38" s="110"/>
      <c r="E38" s="109"/>
      <c r="F38" s="111"/>
      <c r="G38" s="104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2.75">
      <c r="A39" s="104"/>
      <c r="B39" s="105"/>
      <c r="C39" s="104"/>
      <c r="D39" s="106"/>
      <c r="E39" s="107"/>
      <c r="F39" s="23"/>
      <c r="G39" s="10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2.75">
      <c r="A40" s="112">
        <v>2100</v>
      </c>
      <c r="B40" s="105"/>
      <c r="C40" s="112" t="s">
        <v>1375</v>
      </c>
      <c r="D40" s="113" t="s">
        <v>466</v>
      </c>
      <c r="E40" s="107"/>
      <c r="F40" s="23"/>
      <c r="G40" s="104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12.75">
      <c r="A41" s="104"/>
      <c r="B41" s="105">
        <v>110</v>
      </c>
      <c r="C41" s="104" t="s">
        <v>368</v>
      </c>
      <c r="D41" s="106"/>
      <c r="E41" s="107">
        <v>110</v>
      </c>
      <c r="F41" s="20"/>
      <c r="G41" s="104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2.75">
      <c r="A42" s="104"/>
      <c r="B42" s="105">
        <v>140</v>
      </c>
      <c r="C42" s="104" t="s">
        <v>465</v>
      </c>
      <c r="D42" s="106"/>
      <c r="E42" s="107">
        <v>140</v>
      </c>
      <c r="F42" s="20"/>
      <c r="G42" s="104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2.75">
      <c r="A43" s="104"/>
      <c r="B43" s="105">
        <v>200</v>
      </c>
      <c r="C43" s="104" t="s">
        <v>366</v>
      </c>
      <c r="D43" s="106"/>
      <c r="E43" s="107">
        <v>200</v>
      </c>
      <c r="F43" s="20"/>
      <c r="G43" s="104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2.75">
      <c r="A44" s="104"/>
      <c r="B44" s="105">
        <v>300</v>
      </c>
      <c r="C44" s="104" t="s">
        <v>364</v>
      </c>
      <c r="D44" s="106"/>
      <c r="E44" s="107">
        <v>300</v>
      </c>
      <c r="F44" s="20"/>
      <c r="G44" s="104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12.75">
      <c r="A45" s="104"/>
      <c r="B45" s="105">
        <v>400</v>
      </c>
      <c r="C45" s="104" t="s">
        <v>464</v>
      </c>
      <c r="D45" s="106"/>
      <c r="E45" s="107">
        <v>400</v>
      </c>
      <c r="F45" s="20"/>
      <c r="G45" s="104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ht="12.75">
      <c r="A46" s="104"/>
      <c r="B46" s="157">
        <v>470</v>
      </c>
      <c r="C46" s="64" t="s">
        <v>1925</v>
      </c>
      <c r="D46" s="106"/>
      <c r="E46" s="158">
        <v>470</v>
      </c>
      <c r="F46" s="189"/>
      <c r="G46" s="104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ht="12.75">
      <c r="A47" s="104"/>
      <c r="B47" s="157">
        <v>500</v>
      </c>
      <c r="C47" s="64" t="s">
        <v>1926</v>
      </c>
      <c r="D47" s="106"/>
      <c r="E47" s="158">
        <v>500</v>
      </c>
      <c r="F47" s="189"/>
      <c r="G47" s="104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ht="12.75">
      <c r="A48" s="104"/>
      <c r="B48" s="157">
        <v>600</v>
      </c>
      <c r="C48" s="64" t="s">
        <v>361</v>
      </c>
      <c r="D48" s="106"/>
      <c r="E48" s="158">
        <v>600</v>
      </c>
      <c r="F48" s="189"/>
      <c r="G48" s="104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ht="12.75">
      <c r="A49" s="184"/>
      <c r="B49" s="157">
        <v>695</v>
      </c>
      <c r="C49" s="64" t="s">
        <v>1914</v>
      </c>
      <c r="D49" s="106"/>
      <c r="E49" s="158">
        <v>695</v>
      </c>
      <c r="F49" s="189"/>
      <c r="G49" s="104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s="239" customFormat="1" ht="12.75">
      <c r="A50" s="112"/>
      <c r="B50" s="120">
        <v>2100</v>
      </c>
      <c r="C50" s="121" t="s">
        <v>534</v>
      </c>
      <c r="D50" s="169"/>
      <c r="E50" s="237">
        <v>2100</v>
      </c>
      <c r="F50" s="238">
        <f>SUM(F41:F49)</f>
        <v>0</v>
      </c>
      <c r="G50" s="112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ht="12.75">
      <c r="A51" s="104"/>
      <c r="B51" s="125"/>
      <c r="C51" s="121" t="s">
        <v>2446</v>
      </c>
      <c r="D51" s="106"/>
      <c r="E51" s="123"/>
      <c r="F51" s="190"/>
      <c r="G51" s="104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ht="13.5" thickBot="1">
      <c r="A52" s="104"/>
      <c r="B52" s="125"/>
      <c r="C52" s="126"/>
      <c r="D52" s="129"/>
      <c r="E52" s="123"/>
      <c r="F52" s="190"/>
      <c r="G52" s="104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ht="15" thickBot="1">
      <c r="A53" s="129"/>
      <c r="B53" s="120">
        <v>95000</v>
      </c>
      <c r="C53" s="256" t="s">
        <v>2739</v>
      </c>
      <c r="D53" s="277" t="s">
        <v>1916</v>
      </c>
      <c r="E53" s="304"/>
      <c r="F53" s="188"/>
      <c r="G53" s="186" t="s">
        <v>1920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ht="12.75">
      <c r="A54" s="104"/>
      <c r="B54" s="125"/>
      <c r="C54" s="126"/>
      <c r="D54" s="106"/>
      <c r="E54" s="305"/>
      <c r="F54" s="190"/>
      <c r="G54" s="104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ht="12.75">
      <c r="A55" s="112">
        <v>8000</v>
      </c>
      <c r="B55" s="105"/>
      <c r="C55" s="112" t="s">
        <v>2417</v>
      </c>
      <c r="D55" s="113" t="s">
        <v>463</v>
      </c>
      <c r="E55" s="306"/>
      <c r="F55" s="23"/>
      <c r="G55" s="104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ht="12.75">
      <c r="A56" s="104"/>
      <c r="B56" s="105">
        <v>755</v>
      </c>
      <c r="C56" s="104" t="s">
        <v>433</v>
      </c>
      <c r="D56" s="106"/>
      <c r="E56" s="306">
        <v>755</v>
      </c>
      <c r="F56" s="20"/>
      <c r="G56" s="104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ht="13.5" thickBot="1">
      <c r="A57" s="104"/>
      <c r="B57" s="105"/>
      <c r="C57" s="104"/>
      <c r="D57" s="106"/>
      <c r="E57" s="306"/>
      <c r="F57" s="20"/>
      <c r="G57" s="104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ht="13.5" thickBot="1">
      <c r="A58" s="104"/>
      <c r="B58" s="120">
        <v>20500</v>
      </c>
      <c r="C58" s="121" t="s">
        <v>1947</v>
      </c>
      <c r="D58" s="187" t="s">
        <v>462</v>
      </c>
      <c r="E58" s="237"/>
      <c r="F58" s="247">
        <f>F50+F56</f>
        <v>0</v>
      </c>
      <c r="G58" s="104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ht="12.75">
      <c r="A59" s="104"/>
      <c r="B59" s="105"/>
      <c r="C59" s="104"/>
      <c r="D59" s="104"/>
      <c r="E59" s="107"/>
      <c r="F59" s="23"/>
      <c r="G59" s="104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ht="12.75">
      <c r="A60" s="129"/>
      <c r="B60" s="129"/>
      <c r="C60" s="112" t="s">
        <v>343</v>
      </c>
      <c r="D60" s="104"/>
      <c r="E60" s="107"/>
      <c r="F60" s="23"/>
      <c r="G60" s="104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ht="12.75">
      <c r="A61" s="129"/>
      <c r="B61" s="168" t="s">
        <v>339</v>
      </c>
      <c r="C61" s="112" t="s">
        <v>342</v>
      </c>
      <c r="D61" s="170" t="s">
        <v>461</v>
      </c>
      <c r="E61" s="290" t="s">
        <v>340</v>
      </c>
      <c r="F61" s="177"/>
      <c r="G61" s="104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12.75">
      <c r="A62" s="129"/>
      <c r="B62" s="168" t="s">
        <v>339</v>
      </c>
      <c r="C62" s="112" t="s">
        <v>338</v>
      </c>
      <c r="D62" s="170" t="s">
        <v>461</v>
      </c>
      <c r="E62" s="290" t="s">
        <v>333</v>
      </c>
      <c r="F62" s="177"/>
      <c r="G62" s="104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7" ht="12.75">
      <c r="A63" s="129"/>
      <c r="B63" s="129"/>
      <c r="C63" s="129"/>
      <c r="D63" s="129"/>
      <c r="E63" s="129"/>
      <c r="F63" s="129"/>
      <c r="G63" s="129"/>
    </row>
  </sheetData>
  <sheetProtection password="CB25" sheet="1" selectLockedCells="1"/>
  <dataValidations count="1">
    <dataValidation type="decimal" operator="greaterThan" allowBlank="1" showInputMessage="1" showErrorMessage="1" errorTitle="Invalid Data" error="Only Number Values Are Allowed In This Cell" sqref="F61:F62">
      <formula1>-1000000000</formula1>
    </dataValidation>
  </dataValidations>
  <printOptions horizontalCentered="1"/>
  <pageMargins left="0.65" right="0.45" top="1.5" bottom="0.5" header="0.5" footer="0.5"/>
  <pageSetup fitToHeight="111" fitToWidth="1" horizontalDpi="600" verticalDpi="600" orientation="portrait" scale="67" r:id="rId3"/>
  <headerFooter alignWithMargins="0">
    <oddHeader>&amp;C&amp;"Arial,Bold"&amp;12SCHOOL NUTRITION FUND&amp;R&amp;8NDE 03-036
Due Date  11/1/2017
Revised 7/17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0"/>
  <dimension ref="A1:AG5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5.00390625" style="19" bestFit="1" customWidth="1"/>
    <col min="2" max="2" width="7.7109375" style="19" bestFit="1" customWidth="1"/>
    <col min="3" max="3" width="45.00390625" style="19" bestFit="1" customWidth="1"/>
    <col min="4" max="4" width="14.421875" style="19" bestFit="1" customWidth="1"/>
    <col min="5" max="5" width="6.7109375" style="19" customWidth="1"/>
    <col min="6" max="6" width="16.140625" style="19" customWidth="1"/>
    <col min="7" max="13" width="14.7109375" style="19" customWidth="1"/>
    <col min="14" max="14" width="47.57421875" style="19" customWidth="1"/>
    <col min="15" max="24" width="14.7109375" style="19" customWidth="1"/>
    <col min="25" max="25" width="35.57421875" style="19" customWidth="1"/>
    <col min="26" max="26" width="60.8515625" style="19" customWidth="1"/>
    <col min="27" max="29" width="14.7109375" style="19" customWidth="1"/>
    <col min="30" max="30" width="11.140625" style="19" customWidth="1"/>
    <col min="31" max="32" width="14.7109375" style="19" customWidth="1"/>
    <col min="33" max="33" width="96.57421875" style="19" customWidth="1"/>
    <col min="34" max="16384" width="9.140625" style="19" customWidth="1"/>
  </cols>
  <sheetData>
    <row r="1" spans="1:33" ht="12.75">
      <c r="A1" s="104"/>
      <c r="B1" s="105"/>
      <c r="C1" s="104"/>
      <c r="D1" s="106"/>
      <c r="E1" s="107" t="s">
        <v>332</v>
      </c>
      <c r="F1" s="108">
        <f>'Data Page'!G8</f>
        <v>0</v>
      </c>
      <c r="G1" s="104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12.75">
      <c r="A2" s="104"/>
      <c r="B2" s="105"/>
      <c r="C2" s="104"/>
      <c r="D2" s="106"/>
      <c r="E2" s="107"/>
      <c r="F2" s="108"/>
      <c r="G2" s="104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2.75">
      <c r="A3" s="172" t="s">
        <v>441</v>
      </c>
      <c r="B3" s="109"/>
      <c r="C3" s="109"/>
      <c r="D3" s="110"/>
      <c r="E3" s="109"/>
      <c r="F3" s="111"/>
      <c r="G3" s="104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12.75">
      <c r="A4" s="104"/>
      <c r="B4" s="105"/>
      <c r="C4" s="104"/>
      <c r="D4" s="106"/>
      <c r="E4" s="107"/>
      <c r="F4" s="23"/>
      <c r="G4" s="104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2.75">
      <c r="A5" s="112">
        <v>1000</v>
      </c>
      <c r="B5" s="105"/>
      <c r="C5" s="112" t="s">
        <v>2447</v>
      </c>
      <c r="D5" s="113" t="s">
        <v>483</v>
      </c>
      <c r="E5" s="107"/>
      <c r="F5" s="23"/>
      <c r="G5" s="104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2.75">
      <c r="A6" s="84"/>
      <c r="B6" s="140">
        <v>1110</v>
      </c>
      <c r="C6" s="84" t="s">
        <v>330</v>
      </c>
      <c r="D6" s="53"/>
      <c r="E6" s="139">
        <v>1110</v>
      </c>
      <c r="F6" s="293"/>
      <c r="G6" s="104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.75">
      <c r="A7" s="84"/>
      <c r="B7" s="140">
        <v>1115</v>
      </c>
      <c r="C7" s="84" t="s">
        <v>484</v>
      </c>
      <c r="D7" s="53"/>
      <c r="E7" s="139">
        <v>1115</v>
      </c>
      <c r="F7" s="15"/>
      <c r="G7" s="104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2.75">
      <c r="A8" s="84"/>
      <c r="B8" s="140">
        <v>1410</v>
      </c>
      <c r="C8" s="84" t="s">
        <v>314</v>
      </c>
      <c r="D8" s="53"/>
      <c r="E8" s="139">
        <v>1410</v>
      </c>
      <c r="F8" s="15"/>
      <c r="G8" s="104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2.75">
      <c r="A9" s="84"/>
      <c r="B9" s="140">
        <v>1990</v>
      </c>
      <c r="C9" s="84" t="s">
        <v>308</v>
      </c>
      <c r="D9" s="53"/>
      <c r="E9" s="139">
        <v>1990</v>
      </c>
      <c r="F9" s="185"/>
      <c r="G9" s="104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239" customFormat="1" ht="12.75">
      <c r="A10" s="66"/>
      <c r="B10" s="80">
        <v>1000</v>
      </c>
      <c r="C10" s="81" t="s">
        <v>2429</v>
      </c>
      <c r="D10" s="82"/>
      <c r="E10" s="136">
        <v>1000</v>
      </c>
      <c r="F10" s="227">
        <f>SUM(F6:F9)</f>
        <v>0</v>
      </c>
      <c r="G10" s="11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2.75">
      <c r="A11" s="84"/>
      <c r="B11" s="140"/>
      <c r="C11" s="66" t="s">
        <v>2448</v>
      </c>
      <c r="D11" s="53"/>
      <c r="E11" s="139"/>
      <c r="F11" s="17"/>
      <c r="G11" s="104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.75">
      <c r="A12" s="84"/>
      <c r="B12" s="140"/>
      <c r="C12" s="84"/>
      <c r="D12" s="53"/>
      <c r="E12" s="139"/>
      <c r="F12" s="17"/>
      <c r="G12" s="10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2.75">
      <c r="A13" s="66">
        <v>3000</v>
      </c>
      <c r="B13" s="140"/>
      <c r="C13" s="66" t="s">
        <v>2449</v>
      </c>
      <c r="D13" s="68" t="s">
        <v>483</v>
      </c>
      <c r="E13" s="139"/>
      <c r="F13" s="17"/>
      <c r="G13" s="104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2.75">
      <c r="A14" s="84"/>
      <c r="B14" s="140">
        <v>3130</v>
      </c>
      <c r="C14" s="84" t="s">
        <v>297</v>
      </c>
      <c r="D14" s="53"/>
      <c r="E14" s="139">
        <v>3130</v>
      </c>
      <c r="F14" s="15"/>
      <c r="G14" s="104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2.75">
      <c r="A15" s="84"/>
      <c r="B15" s="140">
        <v>3131</v>
      </c>
      <c r="C15" s="84" t="s">
        <v>296</v>
      </c>
      <c r="D15" s="53"/>
      <c r="E15" s="139">
        <v>3131</v>
      </c>
      <c r="F15" s="15"/>
      <c r="G15" s="104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.75">
      <c r="A16" s="84"/>
      <c r="B16" s="140">
        <v>3132</v>
      </c>
      <c r="C16" s="51" t="s">
        <v>2585</v>
      </c>
      <c r="D16" s="53"/>
      <c r="E16" s="139">
        <v>3132</v>
      </c>
      <c r="F16" s="15"/>
      <c r="G16" s="104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28" customFormat="1" ht="12.75">
      <c r="A17" s="51"/>
      <c r="B17" s="75">
        <v>3133</v>
      </c>
      <c r="C17" s="51" t="s">
        <v>1785</v>
      </c>
      <c r="D17" s="53"/>
      <c r="E17" s="54">
        <v>3133</v>
      </c>
      <c r="F17" s="26"/>
      <c r="G17" s="51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ht="12.75">
      <c r="A18" s="84"/>
      <c r="B18" s="140">
        <v>3180</v>
      </c>
      <c r="C18" s="84" t="s">
        <v>291</v>
      </c>
      <c r="D18" s="53"/>
      <c r="E18" s="139">
        <v>3180</v>
      </c>
      <c r="F18" s="185"/>
      <c r="G18" s="104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.75">
      <c r="A19" s="84"/>
      <c r="B19" s="140">
        <v>3300</v>
      </c>
      <c r="C19" s="84" t="s">
        <v>289</v>
      </c>
      <c r="D19" s="53"/>
      <c r="E19" s="139">
        <v>3300</v>
      </c>
      <c r="F19" s="300"/>
      <c r="G19" s="10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.75">
      <c r="A20" s="84"/>
      <c r="B20" s="140">
        <v>3990</v>
      </c>
      <c r="C20" s="84" t="s">
        <v>284</v>
      </c>
      <c r="D20" s="53"/>
      <c r="E20" s="139">
        <v>3990</v>
      </c>
      <c r="F20" s="294"/>
      <c r="G20" s="104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239" customFormat="1" ht="12.75">
      <c r="A21" s="66"/>
      <c r="B21" s="80">
        <v>3000</v>
      </c>
      <c r="C21" s="81" t="s">
        <v>2439</v>
      </c>
      <c r="D21" s="82"/>
      <c r="E21" s="136">
        <v>3000</v>
      </c>
      <c r="F21" s="227">
        <f>SUM(F14:F20)</f>
        <v>0</v>
      </c>
      <c r="G21" s="11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12.75">
      <c r="A22" s="84"/>
      <c r="B22" s="140"/>
      <c r="C22" s="66" t="s">
        <v>2450</v>
      </c>
      <c r="D22" s="53"/>
      <c r="E22" s="139"/>
      <c r="F22" s="17"/>
      <c r="G22" s="104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2.75">
      <c r="A23" s="84"/>
      <c r="B23" s="140"/>
      <c r="C23" s="84"/>
      <c r="D23" s="53"/>
      <c r="E23" s="139"/>
      <c r="F23" s="17"/>
      <c r="G23" s="10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2.75">
      <c r="A24" s="66">
        <v>5000</v>
      </c>
      <c r="B24" s="140"/>
      <c r="C24" s="66" t="s">
        <v>2422</v>
      </c>
      <c r="D24" s="68" t="s">
        <v>483</v>
      </c>
      <c r="E24" s="139"/>
      <c r="F24" s="17"/>
      <c r="G24" s="104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2.75">
      <c r="A25" s="84"/>
      <c r="B25" s="140">
        <v>5100</v>
      </c>
      <c r="C25" s="84" t="s">
        <v>482</v>
      </c>
      <c r="D25" s="53"/>
      <c r="E25" s="139">
        <v>5100</v>
      </c>
      <c r="F25" s="15"/>
      <c r="G25" s="104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.75">
      <c r="A26" s="84"/>
      <c r="B26" s="140">
        <v>5500</v>
      </c>
      <c r="C26" s="84" t="s">
        <v>439</v>
      </c>
      <c r="D26" s="53"/>
      <c r="E26" s="139">
        <v>5500</v>
      </c>
      <c r="F26" s="15"/>
      <c r="G26" s="104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2.75">
      <c r="A27" s="84"/>
      <c r="B27" s="145">
        <v>5610</v>
      </c>
      <c r="C27" s="88" t="s">
        <v>438</v>
      </c>
      <c r="D27" s="62"/>
      <c r="E27" s="147">
        <v>5610</v>
      </c>
      <c r="F27" s="15"/>
      <c r="G27" s="104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2.75">
      <c r="A28" s="84"/>
      <c r="B28" s="140">
        <v>5690</v>
      </c>
      <c r="C28" s="84" t="s">
        <v>249</v>
      </c>
      <c r="D28" s="53"/>
      <c r="E28" s="139">
        <v>5690</v>
      </c>
      <c r="F28" s="185"/>
      <c r="G28" s="104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239" customFormat="1" ht="12.75">
      <c r="A29" s="66"/>
      <c r="B29" s="80">
        <v>5000</v>
      </c>
      <c r="C29" s="81" t="s">
        <v>2431</v>
      </c>
      <c r="D29" s="82"/>
      <c r="E29" s="136">
        <v>5000</v>
      </c>
      <c r="F29" s="227">
        <f>SUM(F25:F28)</f>
        <v>0</v>
      </c>
      <c r="G29" s="11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2.75">
      <c r="A30" s="84"/>
      <c r="B30" s="140"/>
      <c r="C30" s="66" t="s">
        <v>2451</v>
      </c>
      <c r="D30" s="53"/>
      <c r="E30" s="139"/>
      <c r="F30" s="17"/>
      <c r="G30" s="10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3.5" thickBot="1">
      <c r="A31" s="84"/>
      <c r="B31" s="140"/>
      <c r="C31" s="84"/>
      <c r="D31" s="53"/>
      <c r="E31" s="139"/>
      <c r="F31" s="17"/>
      <c r="G31" s="104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239" customFormat="1" ht="13.5" thickBot="1">
      <c r="A32" s="66"/>
      <c r="B32" s="80">
        <v>10000</v>
      </c>
      <c r="C32" s="81" t="s">
        <v>1948</v>
      </c>
      <c r="D32" s="82"/>
      <c r="E32" s="136">
        <v>10000</v>
      </c>
      <c r="F32" s="229">
        <f>F10+F21+F29</f>
        <v>0</v>
      </c>
      <c r="G32" s="11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2.75">
      <c r="A33" s="84"/>
      <c r="B33" s="140"/>
      <c r="C33" s="81" t="s">
        <v>481</v>
      </c>
      <c r="D33" s="53"/>
      <c r="E33" s="139"/>
      <c r="F33" s="17"/>
      <c r="G33" s="10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12.75">
      <c r="A34" s="84"/>
      <c r="B34" s="140"/>
      <c r="C34" s="84"/>
      <c r="D34" s="53"/>
      <c r="E34" s="139"/>
      <c r="F34" s="17"/>
      <c r="G34" s="10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2.75">
      <c r="A35" s="270" t="s">
        <v>436</v>
      </c>
      <c r="B35" s="142"/>
      <c r="C35" s="142"/>
      <c r="D35" s="143"/>
      <c r="E35" s="142"/>
      <c r="F35" s="144"/>
      <c r="G35" s="104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2.75">
      <c r="A36" s="84"/>
      <c r="B36" s="140"/>
      <c r="C36" s="84"/>
      <c r="D36" s="53"/>
      <c r="E36" s="139"/>
      <c r="F36" s="17"/>
      <c r="G36" s="104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2.75">
      <c r="A37" s="66">
        <v>5000</v>
      </c>
      <c r="B37" s="140"/>
      <c r="C37" s="66" t="s">
        <v>2410</v>
      </c>
      <c r="D37" s="68" t="s">
        <v>480</v>
      </c>
      <c r="E37" s="139"/>
      <c r="F37" s="17"/>
      <c r="G37" s="10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2.75">
      <c r="A38" s="51"/>
      <c r="B38" s="52">
        <v>607</v>
      </c>
      <c r="C38" s="51" t="s">
        <v>1791</v>
      </c>
      <c r="D38" s="94"/>
      <c r="E38" s="54">
        <v>607</v>
      </c>
      <c r="F38" s="15"/>
      <c r="G38" s="104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2.75">
      <c r="A39" s="84"/>
      <c r="B39" s="140">
        <v>610</v>
      </c>
      <c r="C39" s="84" t="s">
        <v>373</v>
      </c>
      <c r="D39" s="53"/>
      <c r="E39" s="139">
        <v>610</v>
      </c>
      <c r="F39" s="15"/>
      <c r="G39" s="10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2.75">
      <c r="A40" s="84"/>
      <c r="B40" s="140">
        <v>620</v>
      </c>
      <c r="C40" s="84" t="s">
        <v>372</v>
      </c>
      <c r="D40" s="53"/>
      <c r="E40" s="139">
        <v>620</v>
      </c>
      <c r="F40" s="15"/>
      <c r="G40" s="104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12.75">
      <c r="A41" s="84"/>
      <c r="B41" s="140">
        <v>690</v>
      </c>
      <c r="C41" s="84" t="s">
        <v>479</v>
      </c>
      <c r="D41" s="53"/>
      <c r="E41" s="139">
        <v>690</v>
      </c>
      <c r="F41" s="185"/>
      <c r="G41" s="104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s="239" customFormat="1" ht="12.75">
      <c r="A42" s="66"/>
      <c r="B42" s="80">
        <v>5000</v>
      </c>
      <c r="C42" s="81" t="s">
        <v>2411</v>
      </c>
      <c r="D42" s="82"/>
      <c r="E42" s="136">
        <v>5000</v>
      </c>
      <c r="F42" s="227">
        <f>SUM(F38:F41)</f>
        <v>0</v>
      </c>
      <c r="G42" s="112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ht="12.75">
      <c r="A43" s="84"/>
      <c r="B43" s="140"/>
      <c r="C43" s="66" t="s">
        <v>2452</v>
      </c>
      <c r="D43" s="53"/>
      <c r="E43" s="139"/>
      <c r="F43" s="17"/>
      <c r="G43" s="104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2.75">
      <c r="A44" s="84"/>
      <c r="B44" s="140"/>
      <c r="C44" s="84"/>
      <c r="D44" s="53"/>
      <c r="E44" s="139"/>
      <c r="F44" s="17"/>
      <c r="G44" s="104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12.75">
      <c r="A45" s="66">
        <v>8000</v>
      </c>
      <c r="B45" s="140"/>
      <c r="C45" s="66" t="s">
        <v>2417</v>
      </c>
      <c r="D45" s="68" t="s">
        <v>478</v>
      </c>
      <c r="E45" s="139"/>
      <c r="F45" s="17"/>
      <c r="G45" s="104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ht="12.75">
      <c r="A46" s="84"/>
      <c r="B46" s="140">
        <v>755</v>
      </c>
      <c r="C46" s="84" t="s">
        <v>433</v>
      </c>
      <c r="D46" s="53"/>
      <c r="E46" s="139">
        <v>755</v>
      </c>
      <c r="F46" s="15"/>
      <c r="G46" s="104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ht="13.5" thickBot="1">
      <c r="A47" s="84"/>
      <c r="B47" s="84"/>
      <c r="C47" s="132"/>
      <c r="D47" s="133"/>
      <c r="E47" s="134"/>
      <c r="F47" s="135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ht="13.5" thickBot="1">
      <c r="A48" s="84"/>
      <c r="B48" s="80">
        <v>20500</v>
      </c>
      <c r="C48" s="81" t="s">
        <v>432</v>
      </c>
      <c r="D48" s="103" t="s">
        <v>477</v>
      </c>
      <c r="E48" s="87"/>
      <c r="F48" s="179">
        <f>F42+F46</f>
        <v>0</v>
      </c>
      <c r="G48" s="104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ht="12.75">
      <c r="A49" s="84"/>
      <c r="B49" s="70"/>
      <c r="C49" s="81" t="s">
        <v>476</v>
      </c>
      <c r="D49" s="72"/>
      <c r="E49" s="87"/>
      <c r="F49" s="17"/>
      <c r="G49" s="104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ht="12.75">
      <c r="A50" s="84"/>
      <c r="B50" s="140"/>
      <c r="C50" s="84"/>
      <c r="D50" s="53"/>
      <c r="E50" s="139"/>
      <c r="F50" s="17"/>
      <c r="G50" s="104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ht="13.5" thickBot="1">
      <c r="A51" s="84"/>
      <c r="B51" s="80">
        <v>99200</v>
      </c>
      <c r="C51" s="81" t="s">
        <v>475</v>
      </c>
      <c r="D51" s="103" t="s">
        <v>474</v>
      </c>
      <c r="E51" s="87"/>
      <c r="F51" s="295"/>
      <c r="G51" s="104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ht="12.75">
      <c r="A52" s="84"/>
      <c r="B52" s="140"/>
      <c r="C52" s="84"/>
      <c r="D52" s="84"/>
      <c r="E52" s="139"/>
      <c r="F52" s="17"/>
      <c r="G52" s="104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ht="12.75">
      <c r="A53" s="263"/>
      <c r="B53" s="140"/>
      <c r="C53" s="66" t="s">
        <v>343</v>
      </c>
      <c r="D53" s="84"/>
      <c r="E53" s="139"/>
      <c r="F53" s="17"/>
      <c r="G53" s="104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ht="12.75">
      <c r="A54" s="263"/>
      <c r="B54" s="67" t="s">
        <v>339</v>
      </c>
      <c r="C54" s="66" t="s">
        <v>342</v>
      </c>
      <c r="D54" s="86" t="s">
        <v>473</v>
      </c>
      <c r="E54" s="296" t="s">
        <v>340</v>
      </c>
      <c r="F54" s="297"/>
      <c r="G54" s="104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ht="12.75">
      <c r="A55" s="263"/>
      <c r="B55" s="67" t="s">
        <v>336</v>
      </c>
      <c r="C55" s="66" t="s">
        <v>341</v>
      </c>
      <c r="D55" s="86" t="s">
        <v>472</v>
      </c>
      <c r="E55" s="296" t="s">
        <v>340</v>
      </c>
      <c r="F55" s="297"/>
      <c r="G55" s="104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ht="12.75">
      <c r="A56" s="263"/>
      <c r="B56" s="67" t="s">
        <v>339</v>
      </c>
      <c r="C56" s="66" t="s">
        <v>338</v>
      </c>
      <c r="D56" s="86" t="s">
        <v>473</v>
      </c>
      <c r="E56" s="296" t="s">
        <v>333</v>
      </c>
      <c r="F56" s="297"/>
      <c r="G56" s="104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ht="12.75">
      <c r="A57" s="263"/>
      <c r="B57" s="67" t="s">
        <v>336</v>
      </c>
      <c r="C57" s="66" t="s">
        <v>335</v>
      </c>
      <c r="D57" s="86" t="s">
        <v>472</v>
      </c>
      <c r="E57" s="296" t="s">
        <v>333</v>
      </c>
      <c r="F57" s="297"/>
      <c r="G57" s="104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</sheetData>
  <sheetProtection password="CB25" sheet="1"/>
  <dataValidations count="1">
    <dataValidation type="decimal" operator="greaterThan" allowBlank="1" showInputMessage="1" showErrorMessage="1" errorTitle="Invalid Data" error="Only Number Values Are Allowed In This Cell" sqref="F39:F41">
      <formula1>-1000000000</formula1>
    </dataValidation>
  </dataValidations>
  <printOptions horizontalCentered="1"/>
  <pageMargins left="0.65" right="0.45" top="1.5" bottom="0.5" header="0.5" footer="0.5"/>
  <pageSetup fitToHeight="111" horizontalDpi="600" verticalDpi="600" orientation="portrait" scale="83" r:id="rId3"/>
  <headerFooter alignWithMargins="0">
    <oddHeader>&amp;C&amp;"Arial,Bold"&amp;12BOND FUND&amp;R&amp;8NDE 03-036
Due Date  11/1/2017
Revised 7/17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Bill.Biven@nebraska.gov</dc:creator>
  <cp:keywords/>
  <dc:description/>
  <cp:lastModifiedBy>Janice Eret</cp:lastModifiedBy>
  <cp:lastPrinted>2017-07-11T16:11:00Z</cp:lastPrinted>
  <dcterms:created xsi:type="dcterms:W3CDTF">2009-08-04T17:37:31Z</dcterms:created>
  <dcterms:modified xsi:type="dcterms:W3CDTF">2017-07-12T17:35:13Z</dcterms:modified>
  <cp:category/>
  <cp:version/>
  <cp:contentType/>
  <cp:contentStatus/>
</cp:coreProperties>
</file>